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tabRatio="602" activeTab="0"/>
  </bookViews>
  <sheets>
    <sheet name="Sheet1" sheetId="1" r:id="rId1"/>
    <sheet name="Sheet2" sheetId="2" r:id="rId2"/>
  </sheets>
  <definedNames>
    <definedName name="_xlnm.Print_Area" localSheetId="0">'Sheet1'!$B$2:$O$36</definedName>
  </definedNames>
  <calcPr fullCalcOnLoad="1"/>
</workbook>
</file>

<file path=xl/sharedStrings.xml><?xml version="1.0" encoding="utf-8"?>
<sst xmlns="http://schemas.openxmlformats.org/spreadsheetml/2006/main" count="122" uniqueCount="88">
  <si>
    <t>赤緯</t>
  </si>
  <si>
    <t>赤経</t>
  </si>
  <si>
    <t>観測天体の</t>
  </si>
  <si>
    <t>時</t>
  </si>
  <si>
    <t>分</t>
  </si>
  <si>
    <t>秒</t>
  </si>
  <si>
    <t>°</t>
  </si>
  <si>
    <t>→</t>
  </si>
  <si>
    <t>観測時刻</t>
  </si>
  <si>
    <t>年</t>
  </si>
  <si>
    <t>月</t>
  </si>
  <si>
    <t>日</t>
  </si>
  <si>
    <t>°</t>
  </si>
  <si>
    <t>観測地の</t>
  </si>
  <si>
    <t>赤経α</t>
  </si>
  <si>
    <t>赤緯δ</t>
  </si>
  <si>
    <t>経度λ</t>
  </si>
  <si>
    <t>北緯Φ</t>
  </si>
  <si>
    <t>経過日数K</t>
  </si>
  <si>
    <t>Tu</t>
  </si>
  <si>
    <t>グリニッジ平均恒星時θ0</t>
  </si>
  <si>
    <t>（θ0の計算)</t>
  </si>
  <si>
    <t>(θの計算)</t>
  </si>
  <si>
    <t>地方恒星時</t>
  </si>
  <si>
    <t>時角H</t>
  </si>
  <si>
    <t>(Hの計算）</t>
  </si>
  <si>
    <t>経度</t>
  </si>
  <si>
    <t>緯度</t>
  </si>
  <si>
    <t>観測時間</t>
  </si>
  <si>
    <t>観測時間T</t>
  </si>
  <si>
    <t>恒星時H</t>
  </si>
  <si>
    <t>観測時間t</t>
  </si>
  <si>
    <t>ΔH</t>
  </si>
  <si>
    <t>Δδ</t>
  </si>
  <si>
    <t>rad</t>
  </si>
  <si>
    <t>結果</t>
  </si>
  <si>
    <t>εp</t>
  </si>
  <si>
    <t>Hp</t>
  </si>
  <si>
    <t>°</t>
  </si>
  <si>
    <t>ΔδからεpおよびHpを求める計算</t>
  </si>
  <si>
    <t>εp</t>
  </si>
  <si>
    <t>Hp</t>
  </si>
  <si>
    <t>rad</t>
  </si>
  <si>
    <t>h</t>
  </si>
  <si>
    <t>m</t>
  </si>
  <si>
    <t>s</t>
  </si>
  <si>
    <t>°</t>
  </si>
  <si>
    <t>′</t>
  </si>
  <si>
    <t>″</t>
  </si>
  <si>
    <t>°</t>
  </si>
  <si>
    <t>′</t>
  </si>
  <si>
    <t>″</t>
  </si>
  <si>
    <t>°</t>
  </si>
  <si>
    <t>′</t>
  </si>
  <si>
    <t>″</t>
  </si>
  <si>
    <t>h</t>
  </si>
  <si>
    <t>m</t>
  </si>
  <si>
    <t>s</t>
  </si>
  <si>
    <t>経</t>
  </si>
  <si>
    <t>緯</t>
  </si>
  <si>
    <t>標準時の経度</t>
  </si>
  <si>
    <t>東</t>
  </si>
  <si>
    <t>北</t>
  </si>
  <si>
    <t>西</t>
  </si>
  <si>
    <t>北</t>
  </si>
  <si>
    <t>ズレΔH</t>
  </si>
  <si>
    <t>ズレΔδ</t>
  </si>
  <si>
    <t>観測時間T後の天体の移動した方向(東or西)と量</t>
  </si>
  <si>
    <t>観測時間T後の天体の移動した方向(南or北)と量</t>
  </si>
  <si>
    <t>望遠鏡の極軸の向いている方向を求める</t>
  </si>
  <si>
    <t>に</t>
  </si>
  <si>
    <t>″</t>
  </si>
  <si>
    <t>に</t>
  </si>
  <si>
    <t>″</t>
  </si>
  <si>
    <t>計算結果</t>
  </si>
  <si>
    <t>望遠鏡の極軸の向いている方向は</t>
  </si>
  <si>
    <t>↓</t>
  </si>
  <si>
    <t>　　　　↓　　　　↓</t>
  </si>
  <si>
    <t>″</t>
  </si>
  <si>
    <t>εp(rad)</t>
  </si>
  <si>
    <t>Δδとの差</t>
  </si>
  <si>
    <t>ΔHとの差</t>
  </si>
  <si>
    <t>Δδ'</t>
  </si>
  <si>
    <t>ΔH'</t>
  </si>
  <si>
    <t>Hp(rad)</t>
  </si>
  <si>
    <t>Hp(°)</t>
  </si>
  <si>
    <t>ΔHの最小値</t>
  </si>
  <si>
    <t>正しい値をとるΔδの時のみΔHとの差を表示した列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</si>
</sst>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00_ "/>
    <numFmt numFmtId="178" formatCode="0.000000_);[Red]\(0.000000\)"/>
    <numFmt numFmtId="179" formatCode="0.0000000000_ "/>
    <numFmt numFmtId="180" formatCode="0.0000000000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3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tabSelected="1" workbookViewId="0" topLeftCell="A1">
      <selection activeCell="C8" sqref="C8"/>
    </sheetView>
  </sheetViews>
  <sheetFormatPr defaultColWidth="9.00390625" defaultRowHeight="13.5"/>
  <cols>
    <col min="2" max="2" width="23.00390625" style="0" customWidth="1"/>
    <col min="4" max="4" width="8.875" style="0" customWidth="1"/>
    <col min="5" max="5" width="3.125" style="0" customWidth="1"/>
    <col min="7" max="7" width="3.125" style="0" customWidth="1"/>
    <col min="9" max="9" width="3.125" style="0" customWidth="1"/>
    <col min="10" max="10" width="10.00390625" style="0" bestFit="1" customWidth="1"/>
    <col min="11" max="11" width="3.125" style="0" customWidth="1"/>
    <col min="13" max="13" width="3.125" style="0" customWidth="1"/>
    <col min="15" max="15" width="3.125" style="0" customWidth="1"/>
  </cols>
  <sheetData>
    <row r="1" ht="14.25" thickBot="1"/>
    <row r="2" spans="2:16" ht="21">
      <c r="B2" s="41" t="s">
        <v>69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"/>
    </row>
    <row r="3" spans="2:16" ht="18" thickBo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"/>
    </row>
    <row r="4" spans="2:19" ht="18" thickBot="1">
      <c r="B4" s="28" t="s">
        <v>2</v>
      </c>
      <c r="C4" s="29" t="s">
        <v>1</v>
      </c>
      <c r="D4" s="30">
        <v>5</v>
      </c>
      <c r="E4" s="29" t="s">
        <v>43</v>
      </c>
      <c r="F4" s="30">
        <v>35</v>
      </c>
      <c r="G4" s="29" t="s">
        <v>44</v>
      </c>
      <c r="H4" s="30">
        <v>47.922</v>
      </c>
      <c r="I4" s="29" t="s">
        <v>45</v>
      </c>
      <c r="J4" s="31"/>
      <c r="K4" s="26"/>
      <c r="L4" s="26"/>
      <c r="M4" s="26"/>
      <c r="N4" s="26"/>
      <c r="O4" s="27"/>
      <c r="P4" s="2"/>
      <c r="Q4" t="s">
        <v>14</v>
      </c>
      <c r="R4">
        <f>IF(D4&gt;0,(D4+F4/60+H4/3600)*15,(D4-F4/60-H4/3600)*15)</f>
        <v>83.949675</v>
      </c>
      <c r="S4" t="s">
        <v>12</v>
      </c>
    </row>
    <row r="5" spans="2:16" ht="3.75" customHeight="1" thickBot="1">
      <c r="B5" s="28"/>
      <c r="C5" s="29"/>
      <c r="D5" s="32"/>
      <c r="E5" s="32"/>
      <c r="F5" s="32"/>
      <c r="G5" s="32"/>
      <c r="H5" s="32"/>
      <c r="I5" s="32"/>
      <c r="J5" s="31"/>
      <c r="K5" s="26"/>
      <c r="L5" s="26"/>
      <c r="M5" s="26"/>
      <c r="N5" s="26"/>
      <c r="O5" s="27"/>
      <c r="P5" s="2"/>
    </row>
    <row r="6" spans="2:19" ht="18" thickBot="1">
      <c r="B6" s="28"/>
      <c r="C6" s="29" t="s">
        <v>0</v>
      </c>
      <c r="D6" s="30">
        <v>-5</v>
      </c>
      <c r="E6" s="32" t="s">
        <v>46</v>
      </c>
      <c r="F6" s="30">
        <v>24</v>
      </c>
      <c r="G6" s="29" t="s">
        <v>47</v>
      </c>
      <c r="H6" s="30">
        <v>41.388</v>
      </c>
      <c r="I6" s="29" t="s">
        <v>48</v>
      </c>
      <c r="J6" s="26"/>
      <c r="K6" s="26"/>
      <c r="L6" s="26"/>
      <c r="M6" s="26"/>
      <c r="N6" s="26"/>
      <c r="O6" s="27"/>
      <c r="P6" s="2"/>
      <c r="Q6" t="s">
        <v>15</v>
      </c>
      <c r="R6" s="4">
        <f>IF(D6&gt;0,D6+F6/60+H6/3600,D6-F6/60-H6/3600)</f>
        <v>-5.411496666666667</v>
      </c>
      <c r="S6" t="s">
        <v>12</v>
      </c>
    </row>
    <row r="7" spans="2:16" ht="13.5" customHeight="1" thickBot="1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"/>
    </row>
    <row r="8" spans="2:18" ht="18" thickBot="1">
      <c r="B8" s="28" t="s">
        <v>8</v>
      </c>
      <c r="C8" s="29"/>
      <c r="D8" s="30">
        <v>2008</v>
      </c>
      <c r="E8" s="29" t="s">
        <v>9</v>
      </c>
      <c r="F8" s="30">
        <v>2</v>
      </c>
      <c r="G8" s="29" t="s">
        <v>10</v>
      </c>
      <c r="H8" s="30">
        <v>10</v>
      </c>
      <c r="I8" s="29" t="s">
        <v>11</v>
      </c>
      <c r="J8" s="30">
        <v>22</v>
      </c>
      <c r="K8" s="29" t="s">
        <v>3</v>
      </c>
      <c r="L8" s="30">
        <v>58</v>
      </c>
      <c r="M8" s="29" t="s">
        <v>4</v>
      </c>
      <c r="N8" s="30">
        <v>45</v>
      </c>
      <c r="O8" s="33" t="s">
        <v>5</v>
      </c>
      <c r="P8" s="22"/>
      <c r="Q8" s="3" t="s">
        <v>18</v>
      </c>
      <c r="R8">
        <f>IF(F8&gt;2,365*(D8-1900)+30*F8+H8-33.5+INT(3/5*(F8+1))+INT((D8-1900)/4),365*(D8-1901)+30*(F8+12)+H8-33.5+INT(3/5*(F8+12+1))+INT((D8-1901)/4))</f>
        <v>39486.5</v>
      </c>
    </row>
    <row r="9" spans="2:18" ht="9.75" customHeight="1">
      <c r="B9" s="25"/>
      <c r="C9" s="2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7"/>
      <c r="P9" s="2"/>
      <c r="Q9" s="3" t="s">
        <v>19</v>
      </c>
      <c r="R9">
        <f>R8/36525</f>
        <v>1.0810814510609172</v>
      </c>
    </row>
    <row r="10" spans="2:18" ht="2.25" customHeight="1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"/>
      <c r="Q10" s="3" t="s">
        <v>21</v>
      </c>
      <c r="R10">
        <f>(6*3600+38*60+45.836)+8640184.542*R9+0.0929*R9*R9</f>
        <v>9364669.186675142</v>
      </c>
    </row>
    <row r="11" spans="2:19" ht="1.5" customHeight="1" thickBo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"/>
      <c r="Q11" s="3" t="s">
        <v>20</v>
      </c>
      <c r="R11">
        <f>(R10/(3600*24)-INT(R10/3600/24))*24*15</f>
        <v>139.45494447976216</v>
      </c>
      <c r="S11" t="s">
        <v>6</v>
      </c>
    </row>
    <row r="12" spans="2:18" ht="18" thickBot="1">
      <c r="B12" s="28" t="s">
        <v>60</v>
      </c>
      <c r="C12" s="29"/>
      <c r="D12" s="34" t="s">
        <v>61</v>
      </c>
      <c r="E12" s="29" t="s">
        <v>58</v>
      </c>
      <c r="F12" s="30">
        <v>135</v>
      </c>
      <c r="G12" s="29" t="s">
        <v>49</v>
      </c>
      <c r="H12" s="26"/>
      <c r="I12" s="26"/>
      <c r="J12" s="26"/>
      <c r="K12" s="26"/>
      <c r="L12" s="26"/>
      <c r="M12" s="26"/>
      <c r="N12" s="26"/>
      <c r="O12" s="27"/>
      <c r="P12" s="2"/>
      <c r="Q12" s="3" t="s">
        <v>22</v>
      </c>
      <c r="R12">
        <f>IF(D12="東",R11+R17+((J8+L8/60+N8/3600)*15-F12)*1.00273791,R11+R17+((J8+L8/60+N8/3600)*15+F12)*1.00273791)</f>
        <v>493.48321664955375</v>
      </c>
    </row>
    <row r="13" spans="2:19" ht="6.7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"/>
      <c r="Q13" s="3" t="s">
        <v>23</v>
      </c>
      <c r="R13">
        <f>R12-INT(R12/360)*360</f>
        <v>133.48321664955375</v>
      </c>
      <c r="S13" t="s">
        <v>6</v>
      </c>
    </row>
    <row r="14" spans="2:18" ht="2.2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"/>
      <c r="Q14" s="3" t="s">
        <v>25</v>
      </c>
      <c r="R14">
        <f>R13-R4</f>
        <v>49.533541649553754</v>
      </c>
    </row>
    <row r="15" spans="2:19" ht="12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"/>
      <c r="Q15" s="3" t="s">
        <v>24</v>
      </c>
      <c r="R15" s="4">
        <f>IF(R14&gt;180,R14-360,R14)</f>
        <v>49.533541649553754</v>
      </c>
      <c r="S15" t="s">
        <v>6</v>
      </c>
    </row>
    <row r="16" spans="2:17" ht="2.25" customHeight="1" thickBot="1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"/>
      <c r="Q16" s="3"/>
    </row>
    <row r="17" spans="2:19" ht="18" thickBot="1">
      <c r="B17" s="28" t="s">
        <v>13</v>
      </c>
      <c r="C17" s="32" t="s">
        <v>26</v>
      </c>
      <c r="D17" s="34" t="s">
        <v>61</v>
      </c>
      <c r="E17" s="32" t="s">
        <v>58</v>
      </c>
      <c r="F17" s="30">
        <v>143</v>
      </c>
      <c r="G17" s="32" t="s">
        <v>49</v>
      </c>
      <c r="H17" s="30">
        <v>46</v>
      </c>
      <c r="I17" s="32" t="s">
        <v>50</v>
      </c>
      <c r="J17" s="30">
        <v>0</v>
      </c>
      <c r="K17" s="32" t="s">
        <v>51</v>
      </c>
      <c r="L17" s="31"/>
      <c r="M17" s="26"/>
      <c r="N17" s="26"/>
      <c r="O17" s="27"/>
      <c r="P17" s="2"/>
      <c r="Q17" t="s">
        <v>16</v>
      </c>
      <c r="R17">
        <f>IF(D17="東",F17+H17/60+J17/3600,-(F17+H17/60+J17/3600))</f>
        <v>143.76666666666668</v>
      </c>
      <c r="S17" t="s">
        <v>12</v>
      </c>
    </row>
    <row r="18" spans="2:16" ht="2.25" customHeight="1" thickBot="1">
      <c r="B18" s="28"/>
      <c r="C18" s="32"/>
      <c r="D18" s="35"/>
      <c r="E18" s="32"/>
      <c r="F18" s="32"/>
      <c r="G18" s="32"/>
      <c r="H18" s="32"/>
      <c r="I18" s="32"/>
      <c r="J18" s="32"/>
      <c r="K18" s="32"/>
      <c r="L18" s="31"/>
      <c r="M18" s="26"/>
      <c r="N18" s="26"/>
      <c r="O18" s="27"/>
      <c r="P18" s="2"/>
    </row>
    <row r="19" spans="2:19" ht="18" thickBot="1">
      <c r="B19" s="28"/>
      <c r="C19" s="32" t="s">
        <v>27</v>
      </c>
      <c r="D19" s="34" t="s">
        <v>62</v>
      </c>
      <c r="E19" s="32" t="s">
        <v>59</v>
      </c>
      <c r="F19" s="30">
        <v>43</v>
      </c>
      <c r="G19" s="32" t="s">
        <v>52</v>
      </c>
      <c r="H19" s="30">
        <v>27</v>
      </c>
      <c r="I19" s="32" t="s">
        <v>53</v>
      </c>
      <c r="J19" s="30"/>
      <c r="K19" s="32" t="s">
        <v>54</v>
      </c>
      <c r="L19" s="31"/>
      <c r="M19" s="26"/>
      <c r="N19" s="26"/>
      <c r="O19" s="27"/>
      <c r="P19" s="2"/>
      <c r="Q19" t="s">
        <v>17</v>
      </c>
      <c r="R19">
        <f>IF(D19="北",F19+H19/60+J19/3600,(F19+H19/60+J19/3600))</f>
        <v>43.45</v>
      </c>
      <c r="S19" t="s">
        <v>12</v>
      </c>
    </row>
    <row r="20" spans="2:16" ht="11.25" customHeight="1">
      <c r="B20" s="25"/>
      <c r="C20" s="26"/>
      <c r="D20" s="3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"/>
    </row>
    <row r="21" spans="2:16" ht="1.5" customHeight="1" thickBo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"/>
    </row>
    <row r="22" spans="2:19" ht="18" thickBot="1">
      <c r="B22" s="28" t="s">
        <v>28</v>
      </c>
      <c r="C22" s="29"/>
      <c r="D22" s="30"/>
      <c r="E22" s="29" t="s">
        <v>55</v>
      </c>
      <c r="F22" s="30">
        <v>15</v>
      </c>
      <c r="G22" s="29" t="s">
        <v>56</v>
      </c>
      <c r="H22" s="30">
        <v>45</v>
      </c>
      <c r="I22" s="29" t="s">
        <v>57</v>
      </c>
      <c r="J22" s="26"/>
      <c r="K22" s="26"/>
      <c r="L22" s="26"/>
      <c r="M22" s="26"/>
      <c r="N22" s="26"/>
      <c r="O22" s="27"/>
      <c r="P22" s="2"/>
      <c r="Q22" t="s">
        <v>29</v>
      </c>
      <c r="R22" s="4">
        <f>(D22+F22/60+H22/3600)*15</f>
        <v>3.9375</v>
      </c>
      <c r="S22" t="s">
        <v>6</v>
      </c>
    </row>
    <row r="23" spans="2:16" ht="18" thickBo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"/>
    </row>
    <row r="24" spans="2:19" ht="18" thickBot="1">
      <c r="B24" s="28" t="s">
        <v>67</v>
      </c>
      <c r="C24" s="29"/>
      <c r="D24" s="29"/>
      <c r="E24" s="29"/>
      <c r="F24" s="29"/>
      <c r="G24" s="29"/>
      <c r="H24" s="34" t="s">
        <v>63</v>
      </c>
      <c r="I24" s="29" t="s">
        <v>70</v>
      </c>
      <c r="J24" s="30">
        <v>27.761</v>
      </c>
      <c r="K24" s="29" t="s">
        <v>71</v>
      </c>
      <c r="L24" s="26"/>
      <c r="M24" s="26"/>
      <c r="N24" s="26"/>
      <c r="O24" s="27"/>
      <c r="P24" s="2"/>
      <c r="Q24" t="s">
        <v>65</v>
      </c>
      <c r="R24" s="4">
        <f>IF(H24="東",J24,-J24)</f>
        <v>-27.761</v>
      </c>
      <c r="S24" t="s">
        <v>78</v>
      </c>
    </row>
    <row r="25" spans="2:18" ht="2.25" customHeight="1" thickBot="1">
      <c r="B25" s="28"/>
      <c r="C25" s="29"/>
      <c r="D25" s="29"/>
      <c r="E25" s="29"/>
      <c r="F25" s="29"/>
      <c r="G25" s="29"/>
      <c r="H25" s="35"/>
      <c r="I25" s="32"/>
      <c r="J25" s="32"/>
      <c r="K25" s="29"/>
      <c r="L25" s="26"/>
      <c r="M25" s="26"/>
      <c r="N25" s="26"/>
      <c r="O25" s="27"/>
      <c r="P25" s="2"/>
      <c r="R25" s="4"/>
    </row>
    <row r="26" spans="2:19" ht="18" thickBot="1">
      <c r="B26" s="28" t="s">
        <v>68</v>
      </c>
      <c r="C26" s="29"/>
      <c r="D26" s="29"/>
      <c r="E26" s="29"/>
      <c r="F26" s="29"/>
      <c r="G26" s="29"/>
      <c r="H26" s="34" t="s">
        <v>64</v>
      </c>
      <c r="I26" s="29" t="s">
        <v>72</v>
      </c>
      <c r="J26" s="30">
        <v>66.206</v>
      </c>
      <c r="K26" s="29" t="s">
        <v>73</v>
      </c>
      <c r="L26" s="26"/>
      <c r="M26" s="26"/>
      <c r="N26" s="26"/>
      <c r="O26" s="27"/>
      <c r="P26" s="2"/>
      <c r="Q26" t="s">
        <v>66</v>
      </c>
      <c r="R26" s="4">
        <f>IF(H26="南",J26,-J26)</f>
        <v>-66.206</v>
      </c>
      <c r="S26" t="s">
        <v>78</v>
      </c>
    </row>
    <row r="27" spans="1:16" ht="2.25" customHeight="1" thickBot="1">
      <c r="A27" s="2"/>
      <c r="B27" s="38"/>
      <c r="C27" s="39"/>
      <c r="D27" s="39"/>
      <c r="E27" s="39"/>
      <c r="F27" s="39"/>
      <c r="G27" s="39"/>
      <c r="H27" s="39"/>
      <c r="I27" s="39"/>
      <c r="J27" s="39">
        <v>2</v>
      </c>
      <c r="K27" s="39"/>
      <c r="L27" s="39"/>
      <c r="M27" s="39"/>
      <c r="N27" s="39"/>
      <c r="O27" s="40"/>
      <c r="P27" s="2"/>
    </row>
    <row r="28" spans="1:16" ht="13.5" customHeight="1">
      <c r="A28" s="2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"/>
    </row>
    <row r="29" spans="1:16" ht="23.25" customHeight="1">
      <c r="A29" s="2"/>
      <c r="B29" s="65" t="s">
        <v>77</v>
      </c>
      <c r="C29" s="65"/>
      <c r="D29" s="56" t="s">
        <v>76</v>
      </c>
      <c r="E29" s="56"/>
      <c r="F29" s="56" t="s">
        <v>76</v>
      </c>
      <c r="G29" s="56"/>
      <c r="H29" s="56" t="s">
        <v>76</v>
      </c>
      <c r="I29" s="56"/>
      <c r="J29" s="56" t="s">
        <v>76</v>
      </c>
      <c r="K29" s="56"/>
      <c r="L29" s="56" t="s">
        <v>76</v>
      </c>
      <c r="M29" s="56"/>
      <c r="N29" s="56" t="s">
        <v>76</v>
      </c>
      <c r="O29" s="56"/>
      <c r="P29" s="2"/>
    </row>
    <row r="30" spans="1:17" ht="13.5" customHeight="1" thickBot="1">
      <c r="A30" s="2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1"/>
      <c r="M30" s="31"/>
      <c r="N30" s="31"/>
      <c r="O30" s="31"/>
      <c r="P30" s="1"/>
      <c r="Q30" s="3"/>
    </row>
    <row r="31" spans="1:17" ht="21">
      <c r="A31" s="2"/>
      <c r="B31" s="55" t="s">
        <v>74</v>
      </c>
      <c r="C31" s="23"/>
      <c r="D31" s="53"/>
      <c r="E31" s="53"/>
      <c r="F31" s="53"/>
      <c r="G31" s="53"/>
      <c r="H31" s="23"/>
      <c r="I31" s="23"/>
      <c r="J31" s="23"/>
      <c r="K31" s="23"/>
      <c r="L31" s="54"/>
      <c r="M31" s="54"/>
      <c r="N31" s="54"/>
      <c r="O31" s="43"/>
      <c r="P31" s="1"/>
      <c r="Q31" t="str">
        <f>"Δδから得られる修正量"</f>
        <v>Δδから得られる修正量</v>
      </c>
    </row>
    <row r="32" spans="1:16" ht="2.25" customHeight="1" thickBot="1">
      <c r="A32" s="2"/>
      <c r="B32" s="50"/>
      <c r="C32" s="26"/>
      <c r="D32" s="32"/>
      <c r="E32" s="32"/>
      <c r="F32" s="32"/>
      <c r="G32" s="32"/>
      <c r="H32" s="26"/>
      <c r="I32" s="26"/>
      <c r="J32" s="26"/>
      <c r="K32" s="26"/>
      <c r="L32" s="31"/>
      <c r="M32" s="31"/>
      <c r="N32" s="31"/>
      <c r="O32" s="37"/>
      <c r="P32" s="1"/>
    </row>
    <row r="33" spans="2:19" ht="24.75" thickBot="1">
      <c r="B33" s="25"/>
      <c r="C33" s="2"/>
      <c r="D33" s="46" t="s">
        <v>75</v>
      </c>
      <c r="E33" s="47"/>
      <c r="F33" s="42"/>
      <c r="G33" s="45" t="str">
        <f>IF($R$33*SIN($R$35/180*PI())&gt;0,"西に","東に")</f>
        <v>東に</v>
      </c>
      <c r="H33" s="61">
        <f>ABS($R$33*SIN($R$35/180*PI()))</f>
        <v>0.7780947352738091</v>
      </c>
      <c r="I33" s="62"/>
      <c r="J33" s="62"/>
      <c r="K33" s="51" t="s">
        <v>6</v>
      </c>
      <c r="L33" s="19"/>
      <c r="M33" s="2"/>
      <c r="N33" s="2"/>
      <c r="O33" s="27"/>
      <c r="P33" s="2"/>
      <c r="Q33" t="s">
        <v>40</v>
      </c>
      <c r="R33" s="21">
        <f>Sheet2!K3</f>
        <v>1.2364047730533336</v>
      </c>
      <c r="S33" t="s">
        <v>12</v>
      </c>
    </row>
    <row r="34" spans="2:18" ht="2.25" customHeight="1" thickBot="1">
      <c r="B34" s="25"/>
      <c r="C34" s="26"/>
      <c r="D34" s="2"/>
      <c r="E34" s="48"/>
      <c r="F34" s="44"/>
      <c r="G34" s="49"/>
      <c r="H34" s="44"/>
      <c r="I34" s="44"/>
      <c r="J34" s="48"/>
      <c r="K34" s="2"/>
      <c r="L34" s="2"/>
      <c r="M34" s="2"/>
      <c r="N34" s="2"/>
      <c r="O34" s="27"/>
      <c r="P34" s="2"/>
      <c r="R34" s="21"/>
    </row>
    <row r="35" spans="2:19" ht="24.75" thickBot="1">
      <c r="B35" s="25"/>
      <c r="C35" s="26"/>
      <c r="D35" s="2"/>
      <c r="E35" s="47"/>
      <c r="F35" s="42"/>
      <c r="G35" s="45" t="str">
        <f>IF($R$33*COS($R$35/180*PI())&gt;0,"上に","下に")</f>
        <v>下に</v>
      </c>
      <c r="H35" s="63">
        <f>ABS($R$33*COS($R$35/180*PI()))</f>
        <v>0.960866976104521</v>
      </c>
      <c r="I35" s="64"/>
      <c r="J35" s="64"/>
      <c r="K35" s="51" t="s">
        <v>6</v>
      </c>
      <c r="L35" s="52"/>
      <c r="M35" s="2"/>
      <c r="N35" s="2"/>
      <c r="O35" s="27"/>
      <c r="P35" s="2"/>
      <c r="Q35" t="s">
        <v>41</v>
      </c>
      <c r="R35" s="21">
        <f>Sheet2!K4</f>
        <v>219</v>
      </c>
      <c r="S35" t="s">
        <v>12</v>
      </c>
    </row>
    <row r="36" spans="2:17" ht="2.25" customHeight="1" thickBo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2"/>
      <c r="Q36" s="20"/>
    </row>
    <row r="37" spans="6:17" ht="13.5">
      <c r="F37" s="3"/>
      <c r="L37" s="20"/>
      <c r="M37" s="20"/>
      <c r="N37" s="20"/>
      <c r="O37" s="20"/>
      <c r="P37" s="20"/>
      <c r="Q37" s="20"/>
    </row>
    <row r="38" spans="6:17" ht="13.5">
      <c r="F38" s="3"/>
      <c r="L38" s="20"/>
      <c r="M38" s="20"/>
      <c r="N38" s="20"/>
      <c r="O38" s="20"/>
      <c r="P38" s="20"/>
      <c r="Q38" s="20"/>
    </row>
    <row r="39" spans="12:17" ht="13.5">
      <c r="L39" s="2"/>
      <c r="M39" s="2"/>
      <c r="N39" s="2"/>
      <c r="O39" s="2"/>
      <c r="P39" s="2"/>
      <c r="Q39" s="2"/>
    </row>
  </sheetData>
  <mergeCells count="3">
    <mergeCell ref="H33:J33"/>
    <mergeCell ref="H35:J35"/>
    <mergeCell ref="B29:C29"/>
  </mergeCells>
  <printOptions/>
  <pageMargins left="0.75" right="0.75" top="1" bottom="1" header="0.512" footer="0.512"/>
  <pageSetup orientation="landscape" paperSize="9" scale="12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I420"/>
  <sheetViews>
    <sheetView workbookViewId="0" topLeftCell="A1">
      <selection activeCell="K3" sqref="K3"/>
    </sheetView>
  </sheetViews>
  <sheetFormatPr defaultColWidth="9.00390625" defaultRowHeight="13.5"/>
  <cols>
    <col min="4" max="4" width="12.75390625" style="0" bestFit="1" customWidth="1"/>
    <col min="5" max="5" width="16.875" style="0" customWidth="1"/>
    <col min="6" max="6" width="12.75390625" style="0" bestFit="1" customWidth="1"/>
    <col min="7" max="7" width="13.875" style="0" bestFit="1" customWidth="1"/>
    <col min="8" max="8" width="12.625" style="0" customWidth="1"/>
    <col min="9" max="9" width="6.75390625" style="0" customWidth="1"/>
  </cols>
  <sheetData>
    <row r="1" ht="14.25" thickBot="1">
      <c r="A1" t="s">
        <v>39</v>
      </c>
    </row>
    <row r="2" spans="3:12" ht="13.5">
      <c r="C2" s="8" t="s">
        <v>15</v>
      </c>
      <c r="D2" s="5">
        <f>Sheet1!$R$6</f>
        <v>-5.411496666666667</v>
      </c>
      <c r="E2" s="5" t="s">
        <v>12</v>
      </c>
      <c r="F2" s="5" t="s">
        <v>7</v>
      </c>
      <c r="G2" s="5">
        <f>D2/180*PI()</f>
        <v>-0.09444843429403142</v>
      </c>
      <c r="H2" s="6" t="s">
        <v>34</v>
      </c>
      <c r="J2" s="8" t="s">
        <v>35</v>
      </c>
      <c r="K2" s="5"/>
      <c r="L2" s="6"/>
    </row>
    <row r="3" spans="3:12" ht="13.5">
      <c r="C3" s="12" t="s">
        <v>30</v>
      </c>
      <c r="D3" s="2">
        <f>Sheet1!$R$15</f>
        <v>49.533541649553754</v>
      </c>
      <c r="E3" s="2" t="s">
        <v>12</v>
      </c>
      <c r="F3" s="2" t="s">
        <v>7</v>
      </c>
      <c r="G3" s="2">
        <f>D3/180*PI()</f>
        <v>0.8645233919584562</v>
      </c>
      <c r="H3" s="13" t="s">
        <v>34</v>
      </c>
      <c r="J3" s="12" t="s">
        <v>36</v>
      </c>
      <c r="K3" s="2">
        <f>(SIN($G$2)-SIN($G$2+$G$6))/(COS($G$2)*(COS($G$3-$K$4*PI()/180+$G$4)-COS($G$3-$K$4*PI()/180)))*180/PI()</f>
        <v>1.2364047730533336</v>
      </c>
      <c r="L3" s="13" t="s">
        <v>38</v>
      </c>
    </row>
    <row r="4" spans="3:12" ht="14.25" thickBot="1">
      <c r="C4" s="12" t="s">
        <v>31</v>
      </c>
      <c r="D4" s="2">
        <f>Sheet1!$R$22</f>
        <v>3.9375</v>
      </c>
      <c r="E4" s="2" t="s">
        <v>12</v>
      </c>
      <c r="F4" s="2" t="s">
        <v>7</v>
      </c>
      <c r="G4" s="2">
        <f>D4/180*PI()</f>
        <v>0.06872233929727672</v>
      </c>
      <c r="H4" s="13" t="s">
        <v>34</v>
      </c>
      <c r="J4" s="9" t="s">
        <v>37</v>
      </c>
      <c r="K4" s="10">
        <f>SUM(D10:GB10)</f>
        <v>219</v>
      </c>
      <c r="L4" s="11" t="s">
        <v>38</v>
      </c>
    </row>
    <row r="5" spans="3:8" ht="13.5">
      <c r="C5" s="12" t="s">
        <v>32</v>
      </c>
      <c r="D5" s="2">
        <f>Sheet1!$R$24/3600</f>
        <v>-0.007711388888888888</v>
      </c>
      <c r="E5" s="2" t="s">
        <v>12</v>
      </c>
      <c r="F5" s="2" t="s">
        <v>7</v>
      </c>
      <c r="G5" s="2">
        <f>D5/180*PI()</f>
        <v>-0.00013458912601281827</v>
      </c>
      <c r="H5" s="13" t="s">
        <v>34</v>
      </c>
    </row>
    <row r="6" spans="3:8" ht="14.25" thickBot="1">
      <c r="C6" s="9" t="s">
        <v>33</v>
      </c>
      <c r="D6" s="10">
        <f>Sheet1!$R$26/3600</f>
        <v>-0.018390555555555556</v>
      </c>
      <c r="E6" s="10" t="s">
        <v>12</v>
      </c>
      <c r="F6" s="10" t="s">
        <v>7</v>
      </c>
      <c r="G6" s="10">
        <f>D6/180*PI()</f>
        <v>-0.0003209757457153794</v>
      </c>
      <c r="H6" s="11" t="s">
        <v>34</v>
      </c>
    </row>
    <row r="7" ht="14.25" thickBot="1">
      <c r="H7" s="18"/>
    </row>
    <row r="8" spans="4:8" ht="14.25" thickBot="1">
      <c r="D8" s="17" t="s">
        <v>86</v>
      </c>
      <c r="E8" s="18"/>
      <c r="F8" s="18"/>
      <c r="G8" s="18">
        <f>MIN($I$14:$I$374)</f>
        <v>2.5401578202079785E-06</v>
      </c>
      <c r="H8" s="19" t="s">
        <v>42</v>
      </c>
    </row>
    <row r="9" spans="4:243" ht="14.25" thickBot="1">
      <c r="D9" s="5"/>
      <c r="E9" s="5"/>
      <c r="F9" s="5"/>
      <c r="G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2:243" ht="13.5">
      <c r="B10" s="2"/>
      <c r="C10" s="2"/>
      <c r="D10" s="2"/>
      <c r="E10" s="2"/>
      <c r="F10" s="2"/>
      <c r="G10" s="13"/>
      <c r="H10" s="60">
        <f>IF(ISERROR(H$11)=TRUE,"0",H$11-1)</f>
        <v>219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2:243" ht="2.25" customHeight="1" thickBot="1">
      <c r="B11" s="2"/>
      <c r="C11" s="2"/>
      <c r="D11" s="2"/>
      <c r="E11" s="2"/>
      <c r="F11" s="2"/>
      <c r="G11" s="13"/>
      <c r="H11" s="11">
        <f>MATCH($G$8,H$14:H$374,0)</f>
        <v>220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2:243" ht="14.25" thickBot="1">
      <c r="B12" s="10"/>
      <c r="C12" s="10"/>
      <c r="D12" s="10"/>
      <c r="E12" s="10"/>
      <c r="F12" s="10"/>
      <c r="G12" s="10"/>
      <c r="H12" s="10"/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ht="14.25" customHeight="1" thickBot="1">
      <c r="A13" s="13"/>
      <c r="B13" s="67" t="s">
        <v>85</v>
      </c>
      <c r="C13" t="s">
        <v>84</v>
      </c>
      <c r="D13" s="68" t="s">
        <v>79</v>
      </c>
      <c r="E13" s="7" t="s">
        <v>82</v>
      </c>
      <c r="F13" s="7" t="s">
        <v>80</v>
      </c>
      <c r="G13" s="7" t="s">
        <v>83</v>
      </c>
      <c r="H13" s="7" t="s">
        <v>81</v>
      </c>
      <c r="I13" s="66" t="s">
        <v>87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ht="14.25" thickTop="1">
      <c r="A14" s="2"/>
      <c r="B14" s="12">
        <v>0</v>
      </c>
      <c r="C14" s="14">
        <f>B14/180*PI()</f>
        <v>0</v>
      </c>
      <c r="D14" s="57">
        <f>ABS((SIN($G$2)-SIN($G$2+$G$6))/(COS($G$2)*(COS($G$3-$C14+$G$4)-COS($G$3-$C14))))</f>
        <v>0.005968908892430171</v>
      </c>
      <c r="E14" s="58">
        <f>ASIN(SIN($G$2)-$D14*COS($G$2)*(COS($G$3-$C14+$G$4)-COS($G$3-$C14)))-$G$2</f>
        <v>0.0003209659863836617</v>
      </c>
      <c r="F14" s="2">
        <f>ABS($G$6-$E14)</f>
        <v>0.0006419417320990412</v>
      </c>
      <c r="G14" s="2">
        <f>ATAN((COS($G$2)*SIN($G$3+$G$4)-$D14*SIN($G$2)*(SIN($C14+$G$4)-SIN($C14)))/(COS($G$2)*COS($G$3+$G$4)-$D14*SIN($G$2)*(COS($C14+$G$4)-COS($C14))))-($G$3+$G$4)</f>
        <v>2.418303345641526E-05</v>
      </c>
      <c r="H14" s="2">
        <f>ABS($G$5-$G14)</f>
        <v>0.00015877215946923353</v>
      </c>
      <c r="I14" s="13">
        <f>IF($F14&lt;AVERAGE(F14:F374),H14,"")</f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ht="13.5">
      <c r="A15" s="2"/>
      <c r="B15" s="12">
        <v>1</v>
      </c>
      <c r="C15" s="15">
        <f aca="true" t="shared" si="0" ref="C15:C78">B15/180*PI()</f>
        <v>0.017453292519943295</v>
      </c>
      <c r="D15" s="57">
        <f aca="true" t="shared" si="1" ref="D15:D78">ABS((SIN($G$2)-SIN($G$2+$G$6))/(COS($G$2)*(COS($G$3-$C15+$G$4)-COS($G$3-$C15))))</f>
        <v>0.006053865425971867</v>
      </c>
      <c r="E15" s="58">
        <f aca="true" t="shared" si="2" ref="E15:E78">ASIN(SIN($G$2)-$D15*COS($G$2)*(COS($G$3-$C15+$G$4)-COS($G$3-$C15)))-$G$2</f>
        <v>0.0003209659863836617</v>
      </c>
      <c r="F15" s="2">
        <f aca="true" t="shared" si="3" ref="F15:F78">ABS($G$6-$E15)</f>
        <v>0.0006419417320990412</v>
      </c>
      <c r="G15" s="2">
        <f aca="true" t="shared" si="4" ref="G15:G78">ATAN((COS($G$2)*SIN($G$3+$G$4)-$D15*SIN($G$2)*(SIN($C15+$G$4)-SIN($C15)))/(COS($G$2)*COS($G$3+$G$4)-$D15*SIN($G$2)*(COS($C15+$G$4)-COS($C15))))-($G$3+$G$4)</f>
        <v>2.506168766269745E-05</v>
      </c>
      <c r="H15" s="2">
        <f aca="true" t="shared" si="5" ref="H15:H78">ABS($G$5-$G15)</f>
        <v>0.00015965081367551572</v>
      </c>
      <c r="I15" s="13">
        <f aca="true" t="shared" si="6" ref="I15:I78">IF($F15&lt;AVERAGE(F15:F375),H15,"")</f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ht="13.5">
      <c r="A16" s="2"/>
      <c r="B16" s="12">
        <v>2</v>
      </c>
      <c r="C16" s="15">
        <f t="shared" si="0"/>
        <v>0.03490658503988659</v>
      </c>
      <c r="D16" s="57">
        <f t="shared" si="1"/>
        <v>0.006143173569594023</v>
      </c>
      <c r="E16" s="58">
        <f t="shared" si="2"/>
        <v>0.0003209659863836617</v>
      </c>
      <c r="F16" s="2">
        <f t="shared" si="3"/>
        <v>0.0006419417320990412</v>
      </c>
      <c r="G16" s="2">
        <f t="shared" si="4"/>
        <v>2.59659945291979E-05</v>
      </c>
      <c r="H16" s="2">
        <f t="shared" si="5"/>
        <v>0.00016055512054201617</v>
      </c>
      <c r="I16" s="13">
        <f t="shared" si="6"/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ht="13.5">
      <c r="A17" s="2"/>
      <c r="B17" s="12">
        <v>3</v>
      </c>
      <c r="C17" s="15">
        <f t="shared" si="0"/>
        <v>0.05235987755982988</v>
      </c>
      <c r="D17" s="57">
        <f t="shared" si="1"/>
        <v>0.006237084483129392</v>
      </c>
      <c r="E17" s="58">
        <f t="shared" si="2"/>
        <v>0.0003209659863836617</v>
      </c>
      <c r="F17" s="2">
        <f t="shared" si="3"/>
        <v>0.0006419417320990412</v>
      </c>
      <c r="G17" s="2">
        <f t="shared" si="4"/>
        <v>2.68976700665835E-05</v>
      </c>
      <c r="H17" s="2">
        <f t="shared" si="5"/>
        <v>0.00016148679607940177</v>
      </c>
      <c r="I17" s="13">
        <f t="shared" si="6"/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ht="13.5">
      <c r="A18" s="2"/>
      <c r="B18" s="12">
        <v>4</v>
      </c>
      <c r="C18" s="15">
        <f t="shared" si="0"/>
        <v>0.06981317007977318</v>
      </c>
      <c r="D18" s="57">
        <f t="shared" si="1"/>
        <v>0.006335871139009404</v>
      </c>
      <c r="E18" s="58">
        <f t="shared" si="2"/>
        <v>0.0003209659863836617</v>
      </c>
      <c r="F18" s="2">
        <f t="shared" si="3"/>
        <v>0.0006419417320990412</v>
      </c>
      <c r="G18" s="2">
        <f t="shared" si="4"/>
        <v>2.78585701748435E-05</v>
      </c>
      <c r="H18" s="2">
        <f t="shared" si="5"/>
        <v>0.00016244769618766177</v>
      </c>
      <c r="I18" s="13">
        <f t="shared" si="6"/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ht="13.5">
      <c r="A19" s="2"/>
      <c r="B19" s="12">
        <v>5</v>
      </c>
      <c r="C19" s="15">
        <f t="shared" si="0"/>
        <v>0.08726646259971647</v>
      </c>
      <c r="D19" s="57">
        <f t="shared" si="1"/>
        <v>0.006439830644043222</v>
      </c>
      <c r="E19" s="58">
        <f t="shared" si="2"/>
        <v>0.0003209659863836617</v>
      </c>
      <c r="F19" s="2">
        <f t="shared" si="3"/>
        <v>0.0006419417320990412</v>
      </c>
      <c r="G19" s="2">
        <f t="shared" si="4"/>
        <v>2.885070584002225E-05</v>
      </c>
      <c r="H19" s="2">
        <f t="shared" si="5"/>
        <v>0.00016343983185284052</v>
      </c>
      <c r="I19" s="13">
        <f t="shared" si="6"/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ht="13.5">
      <c r="A20" s="2"/>
      <c r="B20" s="12">
        <v>6</v>
      </c>
      <c r="C20" s="15">
        <f t="shared" si="0"/>
        <v>0.10471975511965977</v>
      </c>
      <c r="D20" s="57">
        <f t="shared" si="1"/>
        <v>0.006549286868489872</v>
      </c>
      <c r="E20" s="58">
        <f t="shared" si="2"/>
        <v>0.0003209659863836617</v>
      </c>
      <c r="F20" s="2">
        <f t="shared" si="3"/>
        <v>0.0006419417320990412</v>
      </c>
      <c r="G20" s="2">
        <f t="shared" si="4"/>
        <v>2.9876260328243198E-05</v>
      </c>
      <c r="H20" s="2">
        <f t="shared" si="5"/>
        <v>0.00016446538634106147</v>
      </c>
      <c r="I20" s="13">
        <f t="shared" si="6"/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ht="13.5">
      <c r="A21" s="2"/>
      <c r="B21" s="12">
        <v>7</v>
      </c>
      <c r="C21" s="15">
        <f t="shared" si="0"/>
        <v>0.12217304763960307</v>
      </c>
      <c r="D21" s="57">
        <f t="shared" si="1"/>
        <v>0.006664593430700939</v>
      </c>
      <c r="E21" s="58">
        <f t="shared" si="2"/>
        <v>0.0003209659863836617</v>
      </c>
      <c r="F21" s="2">
        <f t="shared" si="3"/>
        <v>0.0006419417320990412</v>
      </c>
      <c r="G21" s="2">
        <f t="shared" si="4"/>
        <v>3.0937608690218E-05</v>
      </c>
      <c r="H21" s="2">
        <f t="shared" si="5"/>
        <v>0.00016552673470303627</v>
      </c>
      <c r="I21" s="13">
        <f t="shared" si="6"/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1:243" ht="13.5">
      <c r="A22" s="2"/>
      <c r="B22" s="12">
        <v>8</v>
      </c>
      <c r="C22" s="15">
        <f t="shared" si="0"/>
        <v>0.13962634015954636</v>
      </c>
      <c r="D22" s="57">
        <f t="shared" si="1"/>
        <v>0.006786137094492575</v>
      </c>
      <c r="E22" s="58">
        <f t="shared" si="2"/>
        <v>0.0003209659863836617</v>
      </c>
      <c r="F22" s="2">
        <f t="shared" si="3"/>
        <v>0.0006419417320990412</v>
      </c>
      <c r="G22" s="2">
        <f t="shared" si="4"/>
        <v>3.203733994838753E-05</v>
      </c>
      <c r="H22" s="2">
        <f t="shared" si="5"/>
        <v>0.0001666264659612058</v>
      </c>
      <c r="I22" s="13">
        <f t="shared" si="6"/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1:243" ht="13.5">
      <c r="A23" s="2"/>
      <c r="B23" s="12">
        <v>9</v>
      </c>
      <c r="C23" s="15">
        <f t="shared" si="0"/>
        <v>0.15707963267948966</v>
      </c>
      <c r="D23" s="57">
        <f t="shared" si="1"/>
        <v>0.00691434164716825</v>
      </c>
      <c r="E23" s="58">
        <f t="shared" si="2"/>
        <v>0.0003209659863836617</v>
      </c>
      <c r="F23" s="2">
        <f t="shared" si="3"/>
        <v>0.0006419417320990412</v>
      </c>
      <c r="G23" s="2">
        <f t="shared" si="4"/>
        <v>3.317828241056198E-05</v>
      </c>
      <c r="H23" s="2">
        <f t="shared" si="5"/>
        <v>0.00016776740842338025</v>
      </c>
      <c r="I23" s="13">
        <f t="shared" si="6"/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1:243" ht="13.5">
      <c r="A24" s="2"/>
      <c r="B24" s="12">
        <v>10</v>
      </c>
      <c r="C24" s="15">
        <f t="shared" si="0"/>
        <v>0.17453292519943295</v>
      </c>
      <c r="D24" s="57">
        <f t="shared" si="1"/>
        <v>0.007049672339209221</v>
      </c>
      <c r="E24" s="58">
        <f t="shared" si="2"/>
        <v>0.0003209659863836617</v>
      </c>
      <c r="F24" s="2">
        <f t="shared" si="3"/>
        <v>0.0006419417320990412</v>
      </c>
      <c r="G24" s="2">
        <f t="shared" si="4"/>
        <v>3.436353263530645E-05</v>
      </c>
      <c r="H24" s="2">
        <f t="shared" si="5"/>
        <v>0.00016895265864812472</v>
      </c>
      <c r="I24" s="13">
        <f t="shared" si="6"/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1:243" ht="13.5">
      <c r="A25" s="2"/>
      <c r="B25" s="12">
        <v>11</v>
      </c>
      <c r="C25" s="15">
        <f t="shared" si="0"/>
        <v>0.19198621771937624</v>
      </c>
      <c r="D25" s="57">
        <f t="shared" si="1"/>
        <v>0.007192640982655238</v>
      </c>
      <c r="E25" s="58">
        <f t="shared" si="2"/>
        <v>0.0003209659863836617</v>
      </c>
      <c r="F25" s="2">
        <f t="shared" si="3"/>
        <v>0.0006419417320990412</v>
      </c>
      <c r="G25" s="2">
        <f t="shared" si="4"/>
        <v>3.559648868167731E-05</v>
      </c>
      <c r="H25" s="2">
        <f t="shared" si="5"/>
        <v>0.00017018561469449558</v>
      </c>
      <c r="I25" s="13">
        <f t="shared" si="6"/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43" ht="13.5">
      <c r="A26" s="2"/>
      <c r="B26" s="12">
        <v>12</v>
      </c>
      <c r="C26" s="15">
        <f t="shared" si="0"/>
        <v>0.20943951023931953</v>
      </c>
      <c r="D26" s="57">
        <f t="shared" si="1"/>
        <v>0.007343811824850293</v>
      </c>
      <c r="E26" s="58">
        <f t="shared" si="2"/>
        <v>0.0003209659863836617</v>
      </c>
      <c r="F26" s="2">
        <f t="shared" si="3"/>
        <v>0.0006419417320990412</v>
      </c>
      <c r="G26" s="2">
        <f t="shared" si="4"/>
        <v>3.6880888403478806E-05</v>
      </c>
      <c r="H26" s="2">
        <f t="shared" si="5"/>
        <v>0.00017147001441629708</v>
      </c>
      <c r="I26" s="13">
        <f t="shared" si="6"/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1:243" ht="13.5">
      <c r="A27" s="2"/>
      <c r="B27" s="12">
        <v>13</v>
      </c>
      <c r="C27" s="15">
        <f t="shared" si="0"/>
        <v>0.22689280275926282</v>
      </c>
      <c r="D27" s="57">
        <f t="shared" si="1"/>
        <v>0.007503808338473638</v>
      </c>
      <c r="E27" s="58">
        <f t="shared" si="2"/>
        <v>0.0003209659863836617</v>
      </c>
      <c r="F27" s="2">
        <f t="shared" si="3"/>
        <v>0.0006419417320990412</v>
      </c>
      <c r="G27" s="2">
        <f t="shared" si="4"/>
        <v>3.822085370486228E-05</v>
      </c>
      <c r="H27" s="2">
        <f t="shared" si="5"/>
        <v>0.00017280997971768055</v>
      </c>
      <c r="I27" s="13">
        <f t="shared" si="6"/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ht="13.5">
      <c r="A28" s="2"/>
      <c r="B28" s="12">
        <v>14</v>
      </c>
      <c r="C28" s="15">
        <f t="shared" si="0"/>
        <v>0.24434609527920614</v>
      </c>
      <c r="D28" s="57">
        <f t="shared" si="1"/>
        <v>0.007673321098840126</v>
      </c>
      <c r="E28" s="58">
        <f t="shared" si="2"/>
        <v>0.0003209659863836617</v>
      </c>
      <c r="F28" s="2">
        <f t="shared" si="3"/>
        <v>0.0006419417320990412</v>
      </c>
      <c r="G28" s="2">
        <f t="shared" si="4"/>
        <v>3.9620941869267234E-05</v>
      </c>
      <c r="H28" s="2">
        <f t="shared" si="5"/>
        <v>0.0001742100678820855</v>
      </c>
      <c r="I28" s="13">
        <f t="shared" si="6"/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ht="13.5">
      <c r="A29" s="2"/>
      <c r="B29" s="12">
        <v>15</v>
      </c>
      <c r="C29" s="15">
        <f t="shared" si="0"/>
        <v>0.2617993877991494</v>
      </c>
      <c r="D29" s="57">
        <f t="shared" si="1"/>
        <v>0.00785311695693048</v>
      </c>
      <c r="E29" s="58">
        <f t="shared" si="2"/>
        <v>0.0003209659863836617</v>
      </c>
      <c r="F29" s="2">
        <f t="shared" si="3"/>
        <v>0.0006419417320990412</v>
      </c>
      <c r="G29" s="2">
        <f t="shared" si="4"/>
        <v>4.108620532061735E-05</v>
      </c>
      <c r="H29" s="2">
        <f t="shared" si="5"/>
        <v>0.00017567533133343562</v>
      </c>
      <c r="I29" s="13">
        <f t="shared" si="6"/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ht="13.5">
      <c r="A30" s="2"/>
      <c r="B30" s="12">
        <v>16</v>
      </c>
      <c r="C30" s="15">
        <f t="shared" si="0"/>
        <v>0.2792526803190927</v>
      </c>
      <c r="D30" s="57">
        <f t="shared" si="1"/>
        <v>0.008044049763588497</v>
      </c>
      <c r="E30" s="58">
        <f t="shared" si="2"/>
        <v>0.0003209659863836617</v>
      </c>
      <c r="F30" s="2">
        <f t="shared" si="3"/>
        <v>0.0006419417320990412</v>
      </c>
      <c r="G30" s="2">
        <f t="shared" si="4"/>
        <v>4.2622261477331946E-05</v>
      </c>
      <c r="H30" s="2">
        <f t="shared" si="5"/>
        <v>0.00017721138749015022</v>
      </c>
      <c r="I30" s="13">
        <f t="shared" si="6"/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ht="13.5">
      <c r="A31" s="2"/>
      <c r="B31" s="12">
        <v>17</v>
      </c>
      <c r="C31" s="15">
        <f t="shared" si="0"/>
        <v>0.296705972839036</v>
      </c>
      <c r="D31" s="57">
        <f t="shared" si="1"/>
        <v>0.008247072959552851</v>
      </c>
      <c r="E31" s="58">
        <f t="shared" si="2"/>
        <v>0.0003209659863836617</v>
      </c>
      <c r="F31" s="2">
        <f t="shared" si="3"/>
        <v>0.0006419417320990412</v>
      </c>
      <c r="G31" s="2">
        <f t="shared" si="4"/>
        <v>4.423537474995687E-05</v>
      </c>
      <c r="H31" s="2">
        <f t="shared" si="5"/>
        <v>0.00017882450076277514</v>
      </c>
      <c r="I31" s="13">
        <f t="shared" si="6"/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ht="13.5">
      <c r="A32" s="2"/>
      <c r="B32" s="12">
        <v>18</v>
      </c>
      <c r="C32" s="15">
        <f t="shared" si="0"/>
        <v>0.3141592653589793</v>
      </c>
      <c r="D32" s="57">
        <f t="shared" si="1"/>
        <v>0.00846325442113261</v>
      </c>
      <c r="E32" s="58">
        <f t="shared" si="2"/>
        <v>0.0003209659863836617</v>
      </c>
      <c r="F32" s="2">
        <f t="shared" si="3"/>
        <v>0.0006419417320990412</v>
      </c>
      <c r="G32" s="2">
        <f t="shared" si="4"/>
        <v>4.5932553215388694E-05</v>
      </c>
      <c r="H32" s="2">
        <f t="shared" si="5"/>
        <v>0.00018052167922820697</v>
      </c>
      <c r="I32" s="13">
        <f t="shared" si="6"/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3" ht="13.5">
      <c r="A33" s="2"/>
      <c r="B33" s="12">
        <v>19</v>
      </c>
      <c r="C33" s="15">
        <f t="shared" si="0"/>
        <v>0.33161255787892263</v>
      </c>
      <c r="D33" s="57">
        <f t="shared" si="1"/>
        <v>0.008693794047284339</v>
      </c>
      <c r="E33" s="58">
        <f t="shared" si="2"/>
        <v>0.0003209659863836617</v>
      </c>
      <c r="F33" s="2">
        <f t="shared" si="3"/>
        <v>0.0006419417320990412</v>
      </c>
      <c r="G33" s="2">
        <f t="shared" si="4"/>
        <v>4.77216631348254E-05</v>
      </c>
      <c r="H33" s="2">
        <f t="shared" si="5"/>
        <v>0.00018231078914764367</v>
      </c>
      <c r="I33" s="13">
        <f t="shared" si="6"/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43" ht="13.5">
      <c r="A34" s="2"/>
      <c r="B34" s="12">
        <v>20</v>
      </c>
      <c r="C34" s="15">
        <f t="shared" si="0"/>
        <v>0.3490658503988659</v>
      </c>
      <c r="D34" s="57">
        <f t="shared" si="1"/>
        <v>0.00894004469720938</v>
      </c>
      <c r="E34" s="58">
        <f t="shared" si="2"/>
        <v>0.0003209659863836617</v>
      </c>
      <c r="F34" s="2">
        <f t="shared" si="3"/>
        <v>0.0006419417320990412</v>
      </c>
      <c r="G34" s="2">
        <f t="shared" si="4"/>
        <v>4.961156527505395E-05</v>
      </c>
      <c r="H34" s="2">
        <f t="shared" si="5"/>
        <v>0.00018420069128787222</v>
      </c>
      <c r="I34" s="13">
        <f t="shared" si="6"/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ht="13.5">
      <c r="A35" s="2"/>
      <c r="B35" s="12">
        <v>21</v>
      </c>
      <c r="C35" s="15">
        <f t="shared" si="0"/>
        <v>0.3665191429188092</v>
      </c>
      <c r="D35" s="57">
        <f t="shared" si="1"/>
        <v>0.009203537247348445</v>
      </c>
      <c r="E35" s="58">
        <f t="shared" si="2"/>
        <v>0.0003209659863836617</v>
      </c>
      <c r="F35" s="2">
        <f t="shared" si="3"/>
        <v>0.0006419417320990412</v>
      </c>
      <c r="G35" s="2">
        <f t="shared" si="4"/>
        <v>5.161227804129087E-05</v>
      </c>
      <c r="H35" s="2">
        <f t="shared" si="5"/>
        <v>0.00018620140405410914</v>
      </c>
      <c r="I35" s="13">
        <f t="shared" si="6"/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ht="13.5">
      <c r="A36" s="2"/>
      <c r="B36" s="12">
        <v>22</v>
      </c>
      <c r="C36" s="15">
        <f t="shared" si="0"/>
        <v>0.3839724354387525</v>
      </c>
      <c r="D36" s="57">
        <f t="shared" si="1"/>
        <v>0.009486010745146014</v>
      </c>
      <c r="E36" s="58">
        <f t="shared" si="2"/>
        <v>0.0003209659863836617</v>
      </c>
      <c r="F36" s="2">
        <f t="shared" si="3"/>
        <v>0.0006419417320990412</v>
      </c>
      <c r="G36" s="2">
        <f t="shared" si="4"/>
        <v>5.373517378060022E-05</v>
      </c>
      <c r="H36" s="2">
        <f t="shared" si="5"/>
        <v>0.0001883242997934185</v>
      </c>
      <c r="I36" s="13">
        <f t="shared" si="6"/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ht="13.5">
      <c r="A37" s="2"/>
      <c r="B37" s="12">
        <v>23</v>
      </c>
      <c r="C37" s="15">
        <f t="shared" si="0"/>
        <v>0.40142572795869574</v>
      </c>
      <c r="D37" s="57">
        <f t="shared" si="1"/>
        <v>0.009789448911287215</v>
      </c>
      <c r="E37" s="58">
        <f t="shared" si="2"/>
        <v>0.0003209659863836617</v>
      </c>
      <c r="F37" s="2">
        <f t="shared" si="3"/>
        <v>0.0006419417320990412</v>
      </c>
      <c r="G37" s="2">
        <f t="shared" si="4"/>
        <v>5.599321640259447E-05</v>
      </c>
      <c r="H37" s="2">
        <f t="shared" si="5"/>
        <v>0.00019058234241541274</v>
      </c>
      <c r="I37" s="13">
        <f t="shared" si="6"/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ht="13.5">
      <c r="A38" s="2"/>
      <c r="B38" s="12">
        <v>24</v>
      </c>
      <c r="C38" s="15">
        <f t="shared" si="0"/>
        <v>0.41887902047863906</v>
      </c>
      <c r="D38" s="57">
        <f t="shared" si="1"/>
        <v>0.010116124606213424</v>
      </c>
      <c r="E38" s="58">
        <f t="shared" si="2"/>
        <v>0.0003209659863836617</v>
      </c>
      <c r="F38" s="2">
        <f t="shared" si="3"/>
        <v>0.0006419417320990412</v>
      </c>
      <c r="G38" s="2">
        <f t="shared" si="4"/>
        <v>5.840125083744763E-05</v>
      </c>
      <c r="H38" s="2">
        <f t="shared" si="5"/>
        <v>0.0001929903768502659</v>
      </c>
      <c r="I38" s="13">
        <f t="shared" si="6"/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pans="1:243" ht="13.5">
      <c r="A39" s="2"/>
      <c r="B39" s="12">
        <v>25</v>
      </c>
      <c r="C39" s="15">
        <f t="shared" si="0"/>
        <v>0.4363323129985824</v>
      </c>
      <c r="D39" s="57">
        <f t="shared" si="1"/>
        <v>0.010468654364472862</v>
      </c>
      <c r="E39" s="58">
        <f t="shared" si="2"/>
        <v>0.0003209659863836617</v>
      </c>
      <c r="F39" s="2">
        <f t="shared" si="3"/>
        <v>0.0006419417320990412</v>
      </c>
      <c r="G39" s="2">
        <f t="shared" si="4"/>
        <v>6.0976358018605126E-05</v>
      </c>
      <c r="H39" s="2">
        <f t="shared" si="5"/>
        <v>0.0001955654840314234</v>
      </c>
      <c r="I39" s="13">
        <f t="shared" si="6"/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</row>
    <row r="40" spans="1:243" ht="13.5">
      <c r="A40" s="2"/>
      <c r="B40" s="12">
        <v>26</v>
      </c>
      <c r="C40" s="15">
        <f t="shared" si="0"/>
        <v>0.45378560551852565</v>
      </c>
      <c r="D40" s="57">
        <f t="shared" si="1"/>
        <v>0.010850065760345024</v>
      </c>
      <c r="E40" s="58">
        <f t="shared" si="2"/>
        <v>0.0003209659863836617</v>
      </c>
      <c r="F40" s="2">
        <f t="shared" si="3"/>
        <v>0.0006419417320990412</v>
      </c>
      <c r="G40" s="2">
        <f t="shared" si="4"/>
        <v>6.373829337735781E-05</v>
      </c>
      <c r="H40" s="2">
        <f t="shared" si="5"/>
        <v>0.00019832741939017608</v>
      </c>
      <c r="I40" s="13">
        <f t="shared" si="6"/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</row>
    <row r="41" spans="1:243" ht="13.5">
      <c r="A41" s="2"/>
      <c r="B41" s="12">
        <v>27</v>
      </c>
      <c r="C41" s="15">
        <f t="shared" si="0"/>
        <v>0.47123889803846897</v>
      </c>
      <c r="D41" s="57">
        <f t="shared" si="1"/>
        <v>0.011263881270442231</v>
      </c>
      <c r="E41" s="58">
        <f t="shared" si="2"/>
        <v>0.0003209659863836617</v>
      </c>
      <c r="F41" s="2">
        <f t="shared" si="3"/>
        <v>0.0006419417320990412</v>
      </c>
      <c r="G41" s="2">
        <f t="shared" si="4"/>
        <v>6.671003271130349E-05</v>
      </c>
      <c r="H41" s="2">
        <f t="shared" si="5"/>
        <v>0.00020129915872412176</v>
      </c>
      <c r="I41" s="13">
        <f t="shared" si="6"/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</row>
    <row r="42" spans="1:243" ht="13.5">
      <c r="A42" s="2"/>
      <c r="B42" s="12">
        <v>28</v>
      </c>
      <c r="C42" s="15">
        <f t="shared" si="0"/>
        <v>0.4886921905584123</v>
      </c>
      <c r="D42" s="57">
        <f t="shared" si="1"/>
        <v>0.01171422354677106</v>
      </c>
      <c r="E42" s="58">
        <f t="shared" si="2"/>
        <v>0.0003209659863836617</v>
      </c>
      <c r="F42" s="2">
        <f t="shared" si="3"/>
        <v>0.0006419417320990412</v>
      </c>
      <c r="G42" s="2">
        <f t="shared" si="4"/>
        <v>6.991845740056402E-05</v>
      </c>
      <c r="H42" s="2">
        <f t="shared" si="5"/>
        <v>0.0002045075834133823</v>
      </c>
      <c r="I42" s="13">
        <f t="shared" si="6"/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pans="1:243" ht="13.5">
      <c r="A43" s="2"/>
      <c r="B43" s="12">
        <v>29</v>
      </c>
      <c r="C43" s="15">
        <f t="shared" si="0"/>
        <v>0.5061454830783556</v>
      </c>
      <c r="D43" s="57">
        <f t="shared" si="1"/>
        <v>0.012205948760576346</v>
      </c>
      <c r="E43" s="58">
        <f t="shared" si="2"/>
        <v>0.0003209659863836617</v>
      </c>
      <c r="F43" s="2">
        <f t="shared" si="3"/>
        <v>0.0006419417320990412</v>
      </c>
      <c r="G43" s="2">
        <f t="shared" si="4"/>
        <v>7.339522232741036E-05</v>
      </c>
      <c r="H43" s="2">
        <f t="shared" si="5"/>
        <v>0.00020798434834022863</v>
      </c>
      <c r="I43" s="13">
        <f t="shared" si="6"/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ht="13.5">
      <c r="A44" s="2"/>
      <c r="B44" s="12">
        <v>30</v>
      </c>
      <c r="C44" s="15">
        <f t="shared" si="0"/>
        <v>0.5235987755982988</v>
      </c>
      <c r="D44" s="57">
        <f t="shared" si="1"/>
        <v>0.0127448171552887</v>
      </c>
      <c r="E44" s="58">
        <f t="shared" si="2"/>
        <v>0.0003209659863836617</v>
      </c>
      <c r="F44" s="2">
        <f t="shared" si="3"/>
        <v>0.0006419417320990412</v>
      </c>
      <c r="G44" s="2">
        <f t="shared" si="4"/>
        <v>7.717786597283283E-05</v>
      </c>
      <c r="H44" s="2">
        <f t="shared" si="5"/>
        <v>0.0002117669919856511</v>
      </c>
      <c r="I44" s="13">
        <f t="shared" si="6"/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ht="13.5">
      <c r="A45" s="2"/>
      <c r="B45" s="12">
        <v>31</v>
      </c>
      <c r="C45" s="15">
        <f t="shared" si="0"/>
        <v>0.5410520681182421</v>
      </c>
      <c r="D45" s="57">
        <f t="shared" si="1"/>
        <v>0.01333771351267232</v>
      </c>
      <c r="E45" s="58">
        <f t="shared" si="2"/>
        <v>0.0003209659863836617</v>
      </c>
      <c r="F45" s="2">
        <f t="shared" si="3"/>
        <v>0.0006419417320990412</v>
      </c>
      <c r="G45" s="2">
        <f t="shared" si="4"/>
        <v>8.131124537846812E-05</v>
      </c>
      <c r="H45" s="2">
        <f t="shared" si="5"/>
        <v>0.0002159003713912864</v>
      </c>
      <c r="I45" s="13">
        <f t="shared" si="6"/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ht="13.5">
      <c r="A46" s="2"/>
      <c r="B46" s="12">
        <v>32</v>
      </c>
      <c r="C46" s="15">
        <f t="shared" si="0"/>
        <v>0.5585053606381855</v>
      </c>
      <c r="D46" s="57">
        <f t="shared" si="1"/>
        <v>0.013992935447597648</v>
      </c>
      <c r="E46" s="58">
        <f t="shared" si="2"/>
        <v>0.0003209659863836617</v>
      </c>
      <c r="F46" s="2">
        <f t="shared" si="3"/>
        <v>0.0006419417320990412</v>
      </c>
      <c r="G46" s="2">
        <f t="shared" si="4"/>
        <v>8.584941257672174E-05</v>
      </c>
      <c r="H46" s="2">
        <f t="shared" si="5"/>
        <v>0.00022043853858954</v>
      </c>
      <c r="I46" s="13">
        <f t="shared" si="6"/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pans="1:243" ht="13.5">
      <c r="A47" s="2"/>
      <c r="B47" s="12">
        <v>33</v>
      </c>
      <c r="C47" s="15">
        <f t="shared" si="0"/>
        <v>0.5759586531581287</v>
      </c>
      <c r="D47" s="57">
        <f t="shared" si="1"/>
        <v>0.014720575193117121</v>
      </c>
      <c r="E47" s="58">
        <f t="shared" si="2"/>
        <v>0.0003209659863836617</v>
      </c>
      <c r="F47" s="2">
        <f t="shared" si="3"/>
        <v>0.0006419417320990412</v>
      </c>
      <c r="G47" s="2">
        <f t="shared" si="4"/>
        <v>9.085809951259183E-05</v>
      </c>
      <c r="H47" s="2">
        <f t="shared" si="5"/>
        <v>0.0002254472255254101</v>
      </c>
      <c r="I47" s="13">
        <f t="shared" si="6"/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</row>
    <row r="48" spans="1:243" ht="13.5">
      <c r="A48" s="2"/>
      <c r="B48" s="12">
        <v>34</v>
      </c>
      <c r="C48" s="15">
        <f t="shared" si="0"/>
        <v>0.593411945678072</v>
      </c>
      <c r="D48" s="57">
        <f t="shared" si="1"/>
        <v>0.015533032267038407</v>
      </c>
      <c r="E48" s="58">
        <f t="shared" si="2"/>
        <v>0.0003209659863836617</v>
      </c>
      <c r="F48" s="2">
        <f t="shared" si="3"/>
        <v>0.0006419417320990412</v>
      </c>
      <c r="G48" s="2">
        <f t="shared" si="4"/>
        <v>9.641805482063504E-05</v>
      </c>
      <c r="H48" s="2">
        <f t="shared" si="5"/>
        <v>0.0002310071808334533</v>
      </c>
      <c r="I48" s="13">
        <f t="shared" si="6"/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</row>
    <row r="49" spans="1:243" ht="13.5">
      <c r="A49" s="2"/>
      <c r="B49" s="12">
        <v>35</v>
      </c>
      <c r="C49" s="15">
        <f t="shared" si="0"/>
        <v>0.6108652381980153</v>
      </c>
      <c r="D49" s="57">
        <f t="shared" si="1"/>
        <v>0.01644571253774096</v>
      </c>
      <c r="E49" s="58">
        <f t="shared" si="2"/>
        <v>0.0003209659863836617</v>
      </c>
      <c r="F49" s="2">
        <f t="shared" si="3"/>
        <v>0.0006419417320990412</v>
      </c>
      <c r="G49" s="2">
        <f t="shared" si="4"/>
        <v>0.00010262959380025194</v>
      </c>
      <c r="H49" s="2">
        <f t="shared" si="5"/>
        <v>0.0002372187198130702</v>
      </c>
      <c r="I49" s="13">
        <f t="shared" si="6"/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</row>
    <row r="50" spans="1:243" ht="13.5">
      <c r="A50" s="2"/>
      <c r="B50" s="12">
        <v>36</v>
      </c>
      <c r="C50" s="15">
        <f t="shared" si="0"/>
        <v>0.6283185307179586</v>
      </c>
      <c r="D50" s="57">
        <f t="shared" si="1"/>
        <v>0.017477997857066642</v>
      </c>
      <c r="E50" s="58">
        <f t="shared" si="2"/>
        <v>0.0003209659863836617</v>
      </c>
      <c r="F50" s="2">
        <f t="shared" si="3"/>
        <v>0.0006419417320990412</v>
      </c>
      <c r="G50" s="2">
        <f t="shared" si="4"/>
        <v>0.00010961890940586194</v>
      </c>
      <c r="H50" s="2">
        <f t="shared" si="5"/>
        <v>0.00024420803541868024</v>
      </c>
      <c r="I50" s="13">
        <f t="shared" si="6"/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</row>
    <row r="51" spans="1:243" ht="13.5">
      <c r="A51" s="2"/>
      <c r="B51" s="12">
        <v>37</v>
      </c>
      <c r="C51" s="15">
        <f t="shared" si="0"/>
        <v>0.6457718232379019</v>
      </c>
      <c r="D51" s="57">
        <f t="shared" si="1"/>
        <v>0.018654616858204076</v>
      </c>
      <c r="E51" s="58">
        <f t="shared" si="2"/>
        <v>0.0003209659863836617</v>
      </c>
      <c r="F51" s="2">
        <f t="shared" si="3"/>
        <v>0.0006419417320990412</v>
      </c>
      <c r="G51" s="2">
        <f t="shared" si="4"/>
        <v>0.00011754699426147486</v>
      </c>
      <c r="H51" s="2">
        <f t="shared" si="5"/>
        <v>0.00025213612027429316</v>
      </c>
      <c r="I51" s="13">
        <f t="shared" si="6"/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</row>
    <row r="52" spans="1:243" ht="13.5">
      <c r="A52" s="2"/>
      <c r="B52" s="12">
        <v>38</v>
      </c>
      <c r="C52" s="15">
        <f t="shared" si="0"/>
        <v>0.6632251157578453</v>
      </c>
      <c r="D52" s="57">
        <f t="shared" si="1"/>
        <v>0.02000762489470995</v>
      </c>
      <c r="E52" s="58">
        <f t="shared" si="2"/>
        <v>0.0003209659863836617</v>
      </c>
      <c r="F52" s="2">
        <f t="shared" si="3"/>
        <v>0.0006419417320990412</v>
      </c>
      <c r="G52" s="2">
        <f t="shared" si="4"/>
        <v>0.00012662252733486312</v>
      </c>
      <c r="H52" s="2">
        <f t="shared" si="5"/>
        <v>0.0002612116533476814</v>
      </c>
      <c r="I52" s="13">
        <f t="shared" si="6"/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</row>
    <row r="53" spans="1:243" ht="13.5">
      <c r="A53" s="2"/>
      <c r="B53" s="12">
        <v>39</v>
      </c>
      <c r="C53" s="15">
        <f t="shared" si="0"/>
        <v>0.6806784082777886</v>
      </c>
      <c r="D53" s="57">
        <f t="shared" si="1"/>
        <v>0.021579334177153936</v>
      </c>
      <c r="E53" s="58">
        <f t="shared" si="2"/>
        <v>0.0003209659863836617</v>
      </c>
      <c r="F53" s="2">
        <f t="shared" si="3"/>
        <v>0.0006419417320990412</v>
      </c>
      <c r="G53" s="2">
        <f t="shared" si="4"/>
        <v>0.00013712094507378758</v>
      </c>
      <c r="H53" s="2">
        <f t="shared" si="5"/>
        <v>0.0002717100710866059</v>
      </c>
      <c r="I53" s="13">
        <f t="shared" si="6"/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</row>
    <row r="54" spans="1:243" ht="13.5">
      <c r="A54" s="2"/>
      <c r="B54" s="12">
        <v>40</v>
      </c>
      <c r="C54" s="15">
        <f t="shared" si="0"/>
        <v>0.6981317007977318</v>
      </c>
      <c r="D54" s="57">
        <f t="shared" si="1"/>
        <v>0.02342677237328298</v>
      </c>
      <c r="E54" s="58">
        <f t="shared" si="2"/>
        <v>0.0003209659863836617</v>
      </c>
      <c r="F54" s="2">
        <f t="shared" si="3"/>
        <v>0.0006419417320990412</v>
      </c>
      <c r="G54" s="2">
        <f t="shared" si="4"/>
        <v>0.0001494134607108455</v>
      </c>
      <c r="H54" s="2">
        <f t="shared" si="5"/>
        <v>0.0002840025867236638</v>
      </c>
      <c r="I54" s="13">
        <f t="shared" si="6"/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</row>
    <row r="55" spans="1:243" ht="13.5">
      <c r="A55" s="2"/>
      <c r="B55" s="12">
        <v>41</v>
      </c>
      <c r="C55" s="15">
        <f t="shared" si="0"/>
        <v>0.7155849933176751</v>
      </c>
      <c r="D55" s="57">
        <f t="shared" si="1"/>
        <v>0.02562868842501372</v>
      </c>
      <c r="E55" s="58">
        <f t="shared" si="2"/>
        <v>0.0003209659863836617</v>
      </c>
      <c r="F55" s="2">
        <f t="shared" si="3"/>
        <v>0.0006419417320990412</v>
      </c>
      <c r="G55" s="2">
        <f t="shared" si="4"/>
        <v>0.0001640126623990712</v>
      </c>
      <c r="H55" s="2">
        <f t="shared" si="5"/>
        <v>0.0002986017884118895</v>
      </c>
      <c r="I55" s="13">
        <f t="shared" si="6"/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</row>
    <row r="56" spans="1:243" ht="13.5">
      <c r="A56" s="2"/>
      <c r="B56" s="12">
        <v>42</v>
      </c>
      <c r="C56" s="15">
        <f t="shared" si="0"/>
        <v>0.7330382858376184</v>
      </c>
      <c r="D56" s="57">
        <f t="shared" si="1"/>
        <v>0.028296982026186385</v>
      </c>
      <c r="E56" s="58">
        <f t="shared" si="2"/>
        <v>0.0003209659863836617</v>
      </c>
      <c r="F56" s="2">
        <f t="shared" si="3"/>
        <v>0.0006419417320990412</v>
      </c>
      <c r="G56" s="2">
        <f t="shared" si="4"/>
        <v>0.0001816469032147605</v>
      </c>
      <c r="H56" s="2">
        <f t="shared" si="5"/>
        <v>0.0003162360292275788</v>
      </c>
      <c r="I56" s="13">
        <f t="shared" si="6"/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</row>
    <row r="57" spans="1:243" ht="13.5">
      <c r="A57" s="2"/>
      <c r="B57" s="12">
        <v>43</v>
      </c>
      <c r="C57" s="15">
        <f t="shared" si="0"/>
        <v>0.7504915783575618</v>
      </c>
      <c r="D57" s="57">
        <f t="shared" si="1"/>
        <v>0.03159619879387993</v>
      </c>
      <c r="E57" s="58">
        <f t="shared" si="2"/>
        <v>0.0003209659863836617</v>
      </c>
      <c r="F57" s="2">
        <f t="shared" si="3"/>
        <v>0.0006419417320990412</v>
      </c>
      <c r="G57" s="2">
        <f t="shared" si="4"/>
        <v>0.00020338718758461383</v>
      </c>
      <c r="H57" s="2">
        <f t="shared" si="5"/>
        <v>0.0003379763135974321</v>
      </c>
      <c r="I57" s="13">
        <f t="shared" si="6"/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</row>
    <row r="58" spans="1:243" ht="13.5">
      <c r="A58" s="2"/>
      <c r="B58" s="12">
        <v>44</v>
      </c>
      <c r="C58" s="15">
        <f t="shared" si="0"/>
        <v>0.767944870877505</v>
      </c>
      <c r="D58" s="57">
        <f t="shared" si="1"/>
        <v>0.03577861681442483</v>
      </c>
      <c r="E58" s="58">
        <f t="shared" si="2"/>
        <v>0.0003209659863836617</v>
      </c>
      <c r="F58" s="2">
        <f t="shared" si="3"/>
        <v>0.0006419417320990412</v>
      </c>
      <c r="G58" s="2">
        <f t="shared" si="4"/>
        <v>0.0002308755358233494</v>
      </c>
      <c r="H58" s="2">
        <f t="shared" si="5"/>
        <v>0.0003654646618361677</v>
      </c>
      <c r="I58" s="13">
        <f t="shared" si="6"/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1:243" ht="13.5">
      <c r="A59" s="2"/>
      <c r="B59" s="12">
        <v>45</v>
      </c>
      <c r="C59" s="15">
        <f t="shared" si="0"/>
        <v>0.7853981633974483</v>
      </c>
      <c r="D59" s="57">
        <f t="shared" si="1"/>
        <v>0.04125170935761107</v>
      </c>
      <c r="E59" s="58">
        <f t="shared" si="2"/>
        <v>0.0003209659863836617</v>
      </c>
      <c r="F59" s="2">
        <f t="shared" si="3"/>
        <v>0.0006419417320990412</v>
      </c>
      <c r="G59" s="2">
        <f t="shared" si="4"/>
        <v>0.0002667640723800213</v>
      </c>
      <c r="H59" s="2">
        <f t="shared" si="5"/>
        <v>0.0004013531983928396</v>
      </c>
      <c r="I59" s="13">
        <f t="shared" si="6"/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</row>
    <row r="60" spans="1:243" ht="13.5">
      <c r="A60" s="2"/>
      <c r="B60" s="12">
        <v>46</v>
      </c>
      <c r="C60" s="15">
        <f t="shared" si="0"/>
        <v>0.8028514559173915</v>
      </c>
      <c r="D60" s="57">
        <f t="shared" si="1"/>
        <v>0.048719172629426724</v>
      </c>
      <c r="E60" s="58">
        <f t="shared" si="2"/>
        <v>0.0003209659863836617</v>
      </c>
      <c r="F60" s="2">
        <f t="shared" si="3"/>
        <v>0.0006419417320990412</v>
      </c>
      <c r="G60" s="2">
        <f t="shared" si="4"/>
        <v>0.0003156329198490404</v>
      </c>
      <c r="H60" s="2">
        <f t="shared" si="5"/>
        <v>0.0004502220458618587</v>
      </c>
      <c r="I60" s="13">
        <f t="shared" si="6"/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</row>
    <row r="61" spans="1:243" ht="13.5">
      <c r="A61" s="2"/>
      <c r="B61" s="12">
        <v>47</v>
      </c>
      <c r="C61" s="15">
        <f t="shared" si="0"/>
        <v>0.8203047484373349</v>
      </c>
      <c r="D61" s="57">
        <f t="shared" si="1"/>
        <v>0.0595098948209092</v>
      </c>
      <c r="E61" s="58">
        <f t="shared" si="2"/>
        <v>0.0003209659863836617</v>
      </c>
      <c r="F61" s="2">
        <f t="shared" si="3"/>
        <v>0.0006419417320990412</v>
      </c>
      <c r="G61" s="2">
        <f t="shared" si="4"/>
        <v>0.00038613132842679754</v>
      </c>
      <c r="H61" s="2">
        <f t="shared" si="5"/>
        <v>0.0005207204544396158</v>
      </c>
      <c r="I61" s="13">
        <f t="shared" si="6"/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</row>
    <row r="62" spans="1:243" ht="13.5">
      <c r="A62" s="2"/>
      <c r="B62" s="12">
        <v>48</v>
      </c>
      <c r="C62" s="15">
        <f t="shared" si="0"/>
        <v>0.8377580409572781</v>
      </c>
      <c r="D62" s="57">
        <f t="shared" si="1"/>
        <v>0.076470503094598</v>
      </c>
      <c r="E62" s="58">
        <f t="shared" si="2"/>
        <v>0.0003209659863836617</v>
      </c>
      <c r="F62" s="2">
        <f t="shared" si="3"/>
        <v>0.0006419417320990412</v>
      </c>
      <c r="G62" s="2">
        <f t="shared" si="4"/>
        <v>0.0004967869100012123</v>
      </c>
      <c r="H62" s="2">
        <f t="shared" si="5"/>
        <v>0.0006313760360140306</v>
      </c>
      <c r="I62" s="13">
        <f t="shared" si="6"/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</row>
    <row r="63" spans="1:243" ht="13.5">
      <c r="A63" s="2"/>
      <c r="B63" s="12">
        <v>49</v>
      </c>
      <c r="C63" s="15">
        <f t="shared" si="0"/>
        <v>0.8552113334772213</v>
      </c>
      <c r="D63" s="57">
        <f t="shared" si="1"/>
        <v>0.10699806155264369</v>
      </c>
      <c r="E63" s="58">
        <f t="shared" si="2"/>
        <v>0.0003209659863836617</v>
      </c>
      <c r="F63" s="2">
        <f t="shared" si="3"/>
        <v>0.0006419417320990412</v>
      </c>
      <c r="G63" s="2">
        <f t="shared" si="4"/>
        <v>0.0006957442570956207</v>
      </c>
      <c r="H63" s="2">
        <f t="shared" si="5"/>
        <v>0.000830333383108439</v>
      </c>
      <c r="I63" s="13">
        <f t="shared" si="6"/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</row>
    <row r="64" spans="1:243" ht="13.5">
      <c r="A64" s="2"/>
      <c r="B64" s="12">
        <v>50</v>
      </c>
      <c r="C64" s="15">
        <f t="shared" si="0"/>
        <v>0.8726646259971648</v>
      </c>
      <c r="D64" s="57">
        <f t="shared" si="1"/>
        <v>0.17818505634001225</v>
      </c>
      <c r="E64" s="58">
        <f t="shared" si="2"/>
        <v>0.0003209659863836617</v>
      </c>
      <c r="F64" s="2">
        <f t="shared" si="3"/>
        <v>0.0006419417320990412</v>
      </c>
      <c r="G64" s="2">
        <f t="shared" si="4"/>
        <v>0.0011593374891638586</v>
      </c>
      <c r="H64" s="2">
        <f t="shared" si="5"/>
        <v>0.0012939266151766769</v>
      </c>
      <c r="I64" s="13">
        <f t="shared" si="6"/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1:243" ht="13.5">
      <c r="A65" s="2"/>
      <c r="B65" s="12">
        <v>51</v>
      </c>
      <c r="C65" s="15">
        <f t="shared" si="0"/>
        <v>0.890117918517108</v>
      </c>
      <c r="D65" s="57">
        <f t="shared" si="1"/>
        <v>0.5328750343711754</v>
      </c>
      <c r="E65" s="58">
        <f t="shared" si="2"/>
        <v>0.0003209659863836617</v>
      </c>
      <c r="F65" s="2">
        <f t="shared" si="3"/>
        <v>0.0006419417320990412</v>
      </c>
      <c r="G65" s="2">
        <f t="shared" si="4"/>
        <v>0.0034681273927507084</v>
      </c>
      <c r="H65" s="2">
        <f t="shared" si="5"/>
        <v>0.0036027165187635267</v>
      </c>
      <c r="I65" s="13">
        <f t="shared" si="6"/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</row>
    <row r="66" spans="1:243" ht="13.5">
      <c r="A66" s="2"/>
      <c r="B66" s="12">
        <v>52</v>
      </c>
      <c r="C66" s="15">
        <f t="shared" si="0"/>
        <v>0.9075712110370513</v>
      </c>
      <c r="D66" s="57">
        <f t="shared" si="1"/>
        <v>0.5377820514724263</v>
      </c>
      <c r="E66" s="58">
        <f>ASIN(SIN($G$2)-$D66*COS($G$2)*(COS($G$3-$C66+$G$4)-COS($G$3-$C66)))-$G$2</f>
        <v>-0.00032097574571537946</v>
      </c>
      <c r="F66" s="2">
        <f t="shared" si="3"/>
        <v>5.421010862427522E-20</v>
      </c>
      <c r="G66" s="2">
        <f t="shared" si="4"/>
        <v>0.003500278919009614</v>
      </c>
      <c r="H66" s="2">
        <f t="shared" si="5"/>
        <v>0.0036348680450224323</v>
      </c>
      <c r="I66" s="13">
        <f t="shared" si="6"/>
        <v>0.0036348680450224323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</row>
    <row r="67" spans="1:243" ht="13.5">
      <c r="A67" s="2"/>
      <c r="B67" s="12">
        <v>53</v>
      </c>
      <c r="C67" s="15">
        <f t="shared" si="0"/>
        <v>0.9250245035569946</v>
      </c>
      <c r="D67" s="57">
        <f t="shared" si="1"/>
        <v>0.17873021490560353</v>
      </c>
      <c r="E67" s="58">
        <f t="shared" si="2"/>
        <v>-0.00032097574571537946</v>
      </c>
      <c r="F67" s="2">
        <f t="shared" si="3"/>
        <v>5.421010862427522E-20</v>
      </c>
      <c r="G67" s="2">
        <f t="shared" si="4"/>
        <v>0.0011629576427146793</v>
      </c>
      <c r="H67" s="2">
        <f t="shared" si="5"/>
        <v>0.0012975467687274976</v>
      </c>
      <c r="I67" s="13">
        <f t="shared" si="6"/>
        <v>0.0012975467687274976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</row>
    <row r="68" spans="1:243" ht="13.5">
      <c r="A68" s="2"/>
      <c r="B68" s="12">
        <v>54</v>
      </c>
      <c r="C68" s="15">
        <f t="shared" si="0"/>
        <v>0.9424777960769379</v>
      </c>
      <c r="D68" s="57">
        <f t="shared" si="1"/>
        <v>0.10719427844690704</v>
      </c>
      <c r="E68" s="58">
        <f t="shared" si="2"/>
        <v>-0.00032097574571537946</v>
      </c>
      <c r="F68" s="2">
        <f t="shared" si="3"/>
        <v>5.421010862427522E-20</v>
      </c>
      <c r="G68" s="2">
        <f t="shared" si="4"/>
        <v>0.0006970649600822609</v>
      </c>
      <c r="H68" s="2">
        <f t="shared" si="5"/>
        <v>0.0008316540860950792</v>
      </c>
      <c r="I68" s="13">
        <f t="shared" si="6"/>
        <v>0.0008316540860950792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</row>
    <row r="69" spans="1:243" ht="13.5">
      <c r="A69" s="2"/>
      <c r="B69" s="12">
        <v>55</v>
      </c>
      <c r="C69" s="15">
        <f t="shared" si="0"/>
        <v>0.9599310885968813</v>
      </c>
      <c r="D69" s="57">
        <f t="shared" si="1"/>
        <v>0.07657058314839374</v>
      </c>
      <c r="E69" s="58">
        <f t="shared" si="2"/>
        <v>-0.00032097574571537946</v>
      </c>
      <c r="F69" s="2">
        <f t="shared" si="3"/>
        <v>5.421010862427522E-20</v>
      </c>
      <c r="G69" s="2">
        <f t="shared" si="4"/>
        <v>0.0004974697597490696</v>
      </c>
      <c r="H69" s="2">
        <f t="shared" si="5"/>
        <v>0.0006320588857618879</v>
      </c>
      <c r="I69" s="13">
        <f t="shared" si="6"/>
        <v>0.0006320588857618879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1:243" ht="13.5">
      <c r="A70" s="2"/>
      <c r="B70" s="12">
        <v>56</v>
      </c>
      <c r="C70" s="15">
        <f t="shared" si="0"/>
        <v>0.9773843811168246</v>
      </c>
      <c r="D70" s="57">
        <f t="shared" si="1"/>
        <v>0.059570412375099115</v>
      </c>
      <c r="E70" s="58">
        <f t="shared" si="2"/>
        <v>-0.00032097574571537946</v>
      </c>
      <c r="F70" s="2">
        <f t="shared" si="3"/>
        <v>5.421010862427522E-20</v>
      </c>
      <c r="G70" s="2">
        <f t="shared" si="4"/>
        <v>0.0003865499372548431</v>
      </c>
      <c r="H70" s="2">
        <f t="shared" si="5"/>
        <v>0.0005211390632676614</v>
      </c>
      <c r="I70" s="13">
        <f t="shared" si="6"/>
        <v>0.0005211390632676614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</row>
    <row r="71" spans="1:243" ht="13.5">
      <c r="A71" s="2"/>
      <c r="B71" s="12">
        <v>57</v>
      </c>
      <c r="C71" s="15">
        <f t="shared" si="0"/>
        <v>0.9948376736367678</v>
      </c>
      <c r="D71" s="57">
        <f t="shared" si="1"/>
        <v>0.048759663677172084</v>
      </c>
      <c r="E71" s="58">
        <f t="shared" si="2"/>
        <v>-0.00032097574571537946</v>
      </c>
      <c r="F71" s="2">
        <f t="shared" si="3"/>
        <v>5.421010862427522E-20</v>
      </c>
      <c r="G71" s="2">
        <f t="shared" si="4"/>
        <v>0.00031591688980603383</v>
      </c>
      <c r="H71" s="2">
        <f t="shared" si="5"/>
        <v>0.00045050601581885213</v>
      </c>
      <c r="I71" s="13">
        <f t="shared" si="6"/>
        <v>0.00045050601581885213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</row>
    <row r="72" spans="1:243" ht="13.5">
      <c r="A72" s="2"/>
      <c r="B72" s="12">
        <v>58</v>
      </c>
      <c r="C72" s="15">
        <f t="shared" si="0"/>
        <v>1.0122909661567112</v>
      </c>
      <c r="D72" s="57">
        <f t="shared" si="1"/>
        <v>0.04128068216150662</v>
      </c>
      <c r="E72" s="58">
        <f t="shared" si="2"/>
        <v>-0.00032097574571537946</v>
      </c>
      <c r="F72" s="2">
        <f t="shared" si="3"/>
        <v>5.421010862427522E-20</v>
      </c>
      <c r="G72" s="2">
        <f t="shared" si="4"/>
        <v>0.00026697009930631843</v>
      </c>
      <c r="H72" s="2">
        <f t="shared" si="5"/>
        <v>0.00040155922531913673</v>
      </c>
      <c r="I72" s="13">
        <f t="shared" si="6"/>
        <v>0.00040155922531913673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</row>
    <row r="73" spans="1:243" ht="13.5">
      <c r="A73" s="2"/>
      <c r="B73" s="12">
        <v>59</v>
      </c>
      <c r="C73" s="15">
        <f t="shared" si="0"/>
        <v>1.0297442586766543</v>
      </c>
      <c r="D73" s="57">
        <f t="shared" si="1"/>
        <v>0.03580036294412228</v>
      </c>
      <c r="E73" s="58">
        <f t="shared" si="2"/>
        <v>-0.00032097574571537946</v>
      </c>
      <c r="F73" s="2">
        <f t="shared" si="3"/>
        <v>5.421010862427522E-20</v>
      </c>
      <c r="G73" s="2">
        <f t="shared" si="4"/>
        <v>0.0002310323431151673</v>
      </c>
      <c r="H73" s="2">
        <f t="shared" si="5"/>
        <v>0.0003656214691279856</v>
      </c>
      <c r="I73" s="13">
        <f t="shared" si="6"/>
        <v>0.0003656214691279856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</row>
    <row r="74" spans="1:243" ht="13.5">
      <c r="A74" s="2"/>
      <c r="B74" s="12">
        <v>60</v>
      </c>
      <c r="C74" s="15">
        <f t="shared" si="0"/>
        <v>1.0471975511965976</v>
      </c>
      <c r="D74" s="57">
        <f t="shared" si="1"/>
        <v>0.031613115188987975</v>
      </c>
      <c r="E74" s="58">
        <f t="shared" si="2"/>
        <v>-0.00032097574571537946</v>
      </c>
      <c r="F74" s="2">
        <f t="shared" si="3"/>
        <v>5.421010862427522E-20</v>
      </c>
      <c r="G74" s="2">
        <f t="shared" si="4"/>
        <v>0.00020351088795811378</v>
      </c>
      <c r="H74" s="2">
        <f t="shared" si="5"/>
        <v>0.0003381000139709321</v>
      </c>
      <c r="I74" s="13">
        <f t="shared" si="6"/>
        <v>0.0003381000139709321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</row>
    <row r="75" spans="1:243" ht="13.5">
      <c r="A75" s="2"/>
      <c r="B75" s="12">
        <v>61</v>
      </c>
      <c r="C75" s="15">
        <f t="shared" si="0"/>
        <v>1.064650843716541</v>
      </c>
      <c r="D75" s="57">
        <f t="shared" si="1"/>
        <v>0.028310511875665925</v>
      </c>
      <c r="E75" s="58">
        <f t="shared" si="2"/>
        <v>-0.00032097574571537946</v>
      </c>
      <c r="F75" s="2">
        <f t="shared" si="3"/>
        <v>5.421010862427522E-20</v>
      </c>
      <c r="G75" s="2">
        <f t="shared" si="4"/>
        <v>0.00018174724013797494</v>
      </c>
      <c r="H75" s="2">
        <f t="shared" si="5"/>
        <v>0.00031633636615079324</v>
      </c>
      <c r="I75" s="13">
        <f t="shared" si="6"/>
        <v>0.00031633636615079324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</row>
    <row r="76" spans="1:243" ht="13.5">
      <c r="A76" s="2"/>
      <c r="B76" s="12">
        <v>62</v>
      </c>
      <c r="C76" s="15">
        <f t="shared" si="0"/>
        <v>1.0821041362364843</v>
      </c>
      <c r="D76" s="57">
        <f t="shared" si="1"/>
        <v>0.025639752338244663</v>
      </c>
      <c r="E76" s="58">
        <f t="shared" si="2"/>
        <v>-0.00032097574571537946</v>
      </c>
      <c r="F76" s="2">
        <f t="shared" si="3"/>
        <v>5.421010862427522E-20</v>
      </c>
      <c r="G76" s="2">
        <f t="shared" si="4"/>
        <v>0.0001640958780125823</v>
      </c>
      <c r="H76" s="2">
        <f t="shared" si="5"/>
        <v>0.0002986850040254006</v>
      </c>
      <c r="I76" s="13">
        <f t="shared" si="6"/>
        <v>0.0002986850040254006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</row>
    <row r="77" spans="1:243" ht="13.5">
      <c r="A77" s="2"/>
      <c r="B77" s="12">
        <v>63</v>
      </c>
      <c r="C77" s="15">
        <f t="shared" si="0"/>
        <v>1.0995574287564276</v>
      </c>
      <c r="D77" s="57">
        <f t="shared" si="1"/>
        <v>0.023435985155606926</v>
      </c>
      <c r="E77" s="58">
        <f t="shared" si="2"/>
        <v>-0.00032097574571537946</v>
      </c>
      <c r="F77" s="2">
        <f t="shared" si="3"/>
        <v>5.421010862427522E-20</v>
      </c>
      <c r="G77" s="2">
        <f t="shared" si="4"/>
        <v>0.0001494837415465522</v>
      </c>
      <c r="H77" s="2">
        <f t="shared" si="5"/>
        <v>0.0002840728675593705</v>
      </c>
      <c r="I77" s="13">
        <f t="shared" si="6"/>
        <v>0.0002840728675593705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</row>
    <row r="78" spans="1:243" ht="13.5">
      <c r="A78" s="2"/>
      <c r="B78" s="12">
        <v>64</v>
      </c>
      <c r="C78" s="15">
        <f t="shared" si="0"/>
        <v>1.117010721276371</v>
      </c>
      <c r="D78" s="57">
        <f t="shared" si="1"/>
        <v>0.02158712201196635</v>
      </c>
      <c r="E78" s="58">
        <f t="shared" si="2"/>
        <v>-0.00032097574571537946</v>
      </c>
      <c r="F78" s="2">
        <f t="shared" si="3"/>
        <v>5.421010862427522E-20</v>
      </c>
      <c r="G78" s="2">
        <f t="shared" si="4"/>
        <v>0.0001371812056302213</v>
      </c>
      <c r="H78" s="2">
        <f t="shared" si="5"/>
        <v>0.0002717703316430396</v>
      </c>
      <c r="I78" s="13">
        <f t="shared" si="6"/>
        <v>0.0002717703316430396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</row>
    <row r="79" spans="1:243" ht="13.5">
      <c r="A79" s="2"/>
      <c r="B79" s="12">
        <v>65</v>
      </c>
      <c r="C79" s="15">
        <f aca="true" t="shared" si="7" ref="C79:C142">B79/180*PI()</f>
        <v>1.1344640137963142</v>
      </c>
      <c r="D79" s="57">
        <f aca="true" t="shared" si="8" ref="D79:D142">ABS((SIN($G$2)-SIN($G$2+$G$6))/(COS($G$2)*(COS($G$3-$C79+$G$4)-COS($G$3-$C79))))</f>
        <v>0.020014292497599073</v>
      </c>
      <c r="E79" s="58">
        <f aca="true" t="shared" si="9" ref="E79:E142">ASIN(SIN($G$2)-$D79*COS($G$2)*(COS($G$3-$C79+$G$4)-COS($G$3-$C79)))-$G$2</f>
        <v>-0.00032097574571537946</v>
      </c>
      <c r="F79" s="2">
        <f aca="true" t="shared" si="10" ref="F79:F142">ABS($G$6-$E79)</f>
        <v>5.421010862427522E-20</v>
      </c>
      <c r="G79" s="2">
        <f aca="true" t="shared" si="11" ref="G79:G142">ATAN((COS($G$2)*SIN($G$3+$G$4)-$D79*SIN($G$2)*(SIN($C79+$G$4)-SIN($C79)))/(COS($G$2)*COS($G$3+$G$4)-$D79*SIN($G$2)*(COS($C79+$G$4)-COS($C79))))-($G$3+$G$4)</f>
        <v>0.0001266748603059309</v>
      </c>
      <c r="H79" s="2">
        <f aca="true" t="shared" si="12" ref="H79:H142">ABS($G$5-$G79)</f>
        <v>0.0002612639863187492</v>
      </c>
      <c r="I79" s="13">
        <f aca="true" t="shared" si="13" ref="I79:I142">IF($F79&lt;AVERAGE(F79:F439),H79,"")</f>
        <v>0.0002612639863187492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</row>
    <row r="80" spans="1:243" ht="13.5">
      <c r="A80" s="2"/>
      <c r="B80" s="12">
        <v>66</v>
      </c>
      <c r="C80" s="15">
        <f t="shared" si="7"/>
        <v>1.1519173063162573</v>
      </c>
      <c r="D80" s="57">
        <f t="shared" si="8"/>
        <v>0.018660387857516204</v>
      </c>
      <c r="E80" s="58">
        <f t="shared" si="9"/>
        <v>-0.00032097574571537946</v>
      </c>
      <c r="F80" s="2">
        <f t="shared" si="10"/>
        <v>5.421010862427522E-20</v>
      </c>
      <c r="G80" s="2">
        <f t="shared" si="11"/>
        <v>0.00011759294197055681</v>
      </c>
      <c r="H80" s="2">
        <f t="shared" si="12"/>
        <v>0.0002521820679833751</v>
      </c>
      <c r="I80" s="13">
        <f t="shared" si="13"/>
        <v>0.0002521820679833751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pans="1:243" ht="13.5">
      <c r="A81" s="2"/>
      <c r="B81" s="12">
        <v>67</v>
      </c>
      <c r="C81" s="15">
        <f t="shared" si="7"/>
        <v>1.1693705988362009</v>
      </c>
      <c r="D81" s="57">
        <f t="shared" si="8"/>
        <v>0.017483040074648983</v>
      </c>
      <c r="E81" s="58">
        <f t="shared" si="9"/>
        <v>-0.00032097574571537946</v>
      </c>
      <c r="F81" s="2">
        <f t="shared" si="10"/>
        <v>5.421010862427522E-20</v>
      </c>
      <c r="G81" s="2">
        <f t="shared" si="11"/>
        <v>0.00010965963418319014</v>
      </c>
      <c r="H81" s="2">
        <f t="shared" si="12"/>
        <v>0.00024424876019600843</v>
      </c>
      <c r="I81" s="13">
        <f t="shared" si="13"/>
        <v>0.00024424876019600843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</row>
    <row r="82" spans="1:243" ht="13.5">
      <c r="A82" s="2"/>
      <c r="B82" s="12">
        <v>68</v>
      </c>
      <c r="C82" s="15">
        <f t="shared" si="7"/>
        <v>1.186823891356144</v>
      </c>
      <c r="D82" s="57">
        <f t="shared" si="8"/>
        <v>0.016450154369122522</v>
      </c>
      <c r="E82" s="58">
        <f t="shared" si="9"/>
        <v>-0.00032097574571537946</v>
      </c>
      <c r="F82" s="2">
        <f t="shared" si="10"/>
        <v>5.421010862427522E-20</v>
      </c>
      <c r="G82" s="2">
        <f t="shared" si="11"/>
        <v>0.0001026659886614878</v>
      </c>
      <c r="H82" s="2">
        <f t="shared" si="12"/>
        <v>0.00023725511467430607</v>
      </c>
      <c r="I82" s="13">
        <f t="shared" si="13"/>
        <v>0.00023725511467430607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</row>
    <row r="83" spans="1:243" ht="13.5">
      <c r="A83" s="2"/>
      <c r="B83" s="12">
        <v>69</v>
      </c>
      <c r="C83" s="15">
        <f t="shared" si="7"/>
        <v>1.2042771838760875</v>
      </c>
      <c r="D83" s="57">
        <f t="shared" si="8"/>
        <v>0.01553697361343194</v>
      </c>
      <c r="E83" s="58">
        <f t="shared" si="9"/>
        <v>-0.00032097574571537946</v>
      </c>
      <c r="F83" s="2">
        <f t="shared" si="10"/>
        <v>5.421010862427522E-20</v>
      </c>
      <c r="G83" s="2">
        <f t="shared" si="11"/>
        <v>9.645081752318596E-05</v>
      </c>
      <c r="H83" s="2">
        <f t="shared" si="12"/>
        <v>0.00023103994353600423</v>
      </c>
      <c r="I83" s="13">
        <f t="shared" si="13"/>
        <v>0.00023103994353600423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</row>
    <row r="84" spans="1:243" ht="13.5">
      <c r="A84" s="2"/>
      <c r="B84" s="12">
        <v>70</v>
      </c>
      <c r="C84" s="15">
        <f t="shared" si="7"/>
        <v>1.2217304763960306</v>
      </c>
      <c r="D84" s="57">
        <f t="shared" si="8"/>
        <v>0.01472409494787298</v>
      </c>
      <c r="E84" s="58">
        <f t="shared" si="9"/>
        <v>-0.00032097574571537946</v>
      </c>
      <c r="F84" s="2">
        <f t="shared" si="10"/>
        <v>5.421010862427522E-20</v>
      </c>
      <c r="G84" s="2">
        <f t="shared" si="11"/>
        <v>9.08877834016053E-05</v>
      </c>
      <c r="H84" s="2">
        <f t="shared" si="12"/>
        <v>0.00022547690941442358</v>
      </c>
      <c r="I84" s="13">
        <f t="shared" si="13"/>
        <v>0.00022547690941442358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</row>
    <row r="85" spans="1:243" ht="13.5">
      <c r="A85" s="2"/>
      <c r="B85" s="12">
        <v>71</v>
      </c>
      <c r="C85" s="15">
        <f t="shared" si="7"/>
        <v>1.239183768915974</v>
      </c>
      <c r="D85" s="57">
        <f t="shared" si="8"/>
        <v>0.013996096740594228</v>
      </c>
      <c r="E85" s="58">
        <f t="shared" si="9"/>
        <v>-0.00032097574571537946</v>
      </c>
      <c r="F85" s="2">
        <f t="shared" si="10"/>
        <v>5.421010862427522E-20</v>
      </c>
      <c r="G85" s="2">
        <f t="shared" si="11"/>
        <v>8.587646229429868E-05</v>
      </c>
      <c r="H85" s="2">
        <f t="shared" si="12"/>
        <v>0.00022046558830711695</v>
      </c>
      <c r="I85" s="13">
        <f t="shared" si="13"/>
        <v>0.00022046558830711695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</row>
    <row r="86" spans="1:243" ht="13.5">
      <c r="A86" s="2"/>
      <c r="B86" s="12">
        <v>72</v>
      </c>
      <c r="C86" s="15">
        <f t="shared" si="7"/>
        <v>1.2566370614359172</v>
      </c>
      <c r="D86" s="57">
        <f t="shared" si="8"/>
        <v>0.013340567458630008</v>
      </c>
      <c r="E86" s="58">
        <f t="shared" si="9"/>
        <v>-0.00032097574571537946</v>
      </c>
      <c r="F86" s="2">
        <f t="shared" si="10"/>
        <v>5.421010862427522E-20</v>
      </c>
      <c r="G86" s="2">
        <f t="shared" si="11"/>
        <v>8.133602245197213E-05</v>
      </c>
      <c r="H86" s="2">
        <f t="shared" si="12"/>
        <v>0.0002159251484647904</v>
      </c>
      <c r="I86" s="13">
        <f t="shared" si="13"/>
        <v>0.0002159251484647904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</row>
    <row r="87" spans="1:243" ht="13.5">
      <c r="A87" s="2"/>
      <c r="B87" s="12">
        <v>73</v>
      </c>
      <c r="C87" s="15">
        <f t="shared" si="7"/>
        <v>1.2740903539558606</v>
      </c>
      <c r="D87" s="57">
        <f t="shared" si="8"/>
        <v>0.012747405581246254</v>
      </c>
      <c r="E87" s="58">
        <f t="shared" si="9"/>
        <v>-0.00032097574571537946</v>
      </c>
      <c r="F87" s="2">
        <f t="shared" si="10"/>
        <v>5.421010862427522E-20</v>
      </c>
      <c r="G87" s="2">
        <f t="shared" si="11"/>
        <v>7.720066748118093E-05</v>
      </c>
      <c r="H87" s="2">
        <f t="shared" si="12"/>
        <v>0.0002117897934939992</v>
      </c>
      <c r="I87" s="13">
        <f t="shared" si="13"/>
        <v>0.0002117897934939992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</row>
    <row r="88" spans="1:243" ht="13.5">
      <c r="A88" s="2"/>
      <c r="B88" s="12">
        <v>74</v>
      </c>
      <c r="C88" s="15">
        <f t="shared" si="7"/>
        <v>1.2915436464758039</v>
      </c>
      <c r="D88" s="57">
        <f t="shared" si="8"/>
        <v>0.012208306222754673</v>
      </c>
      <c r="E88" s="58">
        <f t="shared" si="9"/>
        <v>-0.00032097574571537946</v>
      </c>
      <c r="F88" s="2">
        <f t="shared" si="10"/>
        <v>5.421010862427522E-20</v>
      </c>
      <c r="G88" s="2">
        <f t="shared" si="11"/>
        <v>7.341629473911482E-05</v>
      </c>
      <c r="H88" s="2">
        <f t="shared" si="12"/>
        <v>0.0002080054207519331</v>
      </c>
      <c r="I88" s="13">
        <f t="shared" si="13"/>
        <v>0.0002080054207519331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</row>
    <row r="89" spans="1:243" ht="13.5">
      <c r="A89" s="2"/>
      <c r="B89" s="12">
        <v>75</v>
      </c>
      <c r="C89" s="15">
        <f t="shared" si="7"/>
        <v>1.3089969389957472</v>
      </c>
      <c r="D89" s="57">
        <f t="shared" si="8"/>
        <v>0.011716378843803579</v>
      </c>
      <c r="E89" s="58">
        <f t="shared" si="9"/>
        <v>-0.00032097574571537946</v>
      </c>
      <c r="F89" s="2">
        <f t="shared" si="10"/>
        <v>5.421010862427522E-20</v>
      </c>
      <c r="G89" s="2">
        <f t="shared" si="11"/>
        <v>6.993800698296138E-05</v>
      </c>
      <c r="H89" s="2">
        <f t="shared" si="12"/>
        <v>0.00020452713299577965</v>
      </c>
      <c r="I89" s="13">
        <f t="shared" si="13"/>
        <v>0.00020452713299577965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</row>
    <row r="90" spans="1:243" ht="13.5">
      <c r="A90" s="2"/>
      <c r="B90" s="12">
        <v>76</v>
      </c>
      <c r="C90" s="15">
        <f t="shared" si="7"/>
        <v>1.3264502315156905</v>
      </c>
      <c r="D90" s="57">
        <f t="shared" si="8"/>
        <v>0.011265858593813785</v>
      </c>
      <c r="E90" s="58">
        <f t="shared" si="9"/>
        <v>-0.00032097574571537946</v>
      </c>
      <c r="F90" s="2">
        <f t="shared" si="10"/>
        <v>5.421010862427522E-20</v>
      </c>
      <c r="G90" s="2">
        <f t="shared" si="11"/>
        <v>6.67282334636532E-05</v>
      </c>
      <c r="H90" s="2">
        <f t="shared" si="12"/>
        <v>0.00020131735947647147</v>
      </c>
      <c r="I90" s="13">
        <f t="shared" si="13"/>
        <v>0.00020131735947647147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</row>
    <row r="91" spans="1:243" ht="13.5">
      <c r="A91" s="2"/>
      <c r="B91" s="12">
        <v>77</v>
      </c>
      <c r="C91" s="15">
        <f t="shared" si="7"/>
        <v>1.3439035240356336</v>
      </c>
      <c r="D91" s="57">
        <f t="shared" si="8"/>
        <v>0.010851885579601275</v>
      </c>
      <c r="E91" s="58">
        <f t="shared" si="9"/>
        <v>-0.00032097574571537946</v>
      </c>
      <c r="F91" s="2">
        <f t="shared" si="10"/>
        <v>5.421010862427522E-20</v>
      </c>
      <c r="G91" s="2">
        <f t="shared" si="11"/>
        <v>6.37552931512797E-05</v>
      </c>
      <c r="H91" s="2">
        <f t="shared" si="12"/>
        <v>0.00019834441916409797</v>
      </c>
      <c r="I91" s="13">
        <f t="shared" si="13"/>
        <v>0.00019834441916409797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</row>
    <row r="92" spans="1:243" ht="13.5">
      <c r="A92" s="2"/>
      <c r="B92" s="12">
        <v>78</v>
      </c>
      <c r="C92" s="15">
        <f t="shared" si="7"/>
        <v>1.3613568165555772</v>
      </c>
      <c r="D92" s="57">
        <f t="shared" si="8"/>
        <v>0.01047033411589135</v>
      </c>
      <c r="E92" s="58">
        <f t="shared" si="9"/>
        <v>-0.00032097574571537946</v>
      </c>
      <c r="F92" s="2">
        <f t="shared" si="10"/>
        <v>5.421010862427522E-20</v>
      </c>
      <c r="G92" s="2">
        <f t="shared" si="11"/>
        <v>6.099228329004003E-05</v>
      </c>
      <c r="H92" s="2">
        <f t="shared" si="12"/>
        <v>0.0001955814093028583</v>
      </c>
      <c r="I92" s="13">
        <f t="shared" si="13"/>
        <v>0.0001955814093028583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</row>
    <row r="93" spans="1:243" ht="13.5">
      <c r="A93" s="2"/>
      <c r="B93" s="12">
        <v>79</v>
      </c>
      <c r="C93" s="15">
        <f t="shared" si="7"/>
        <v>1.3788101090755203</v>
      </c>
      <c r="D93" s="57">
        <f t="shared" si="8"/>
        <v>0.010117679234022299</v>
      </c>
      <c r="E93" s="58">
        <f t="shared" si="9"/>
        <v>-0.00032097574571537946</v>
      </c>
      <c r="F93" s="2">
        <f t="shared" si="10"/>
        <v>5.421010862427522E-20</v>
      </c>
      <c r="G93" s="2">
        <f t="shared" si="11"/>
        <v>5.841621046831502E-05</v>
      </c>
      <c r="H93" s="2">
        <f t="shared" si="12"/>
        <v>0.0001930053364811333</v>
      </c>
      <c r="I93" s="13">
        <f t="shared" si="13"/>
        <v>0.0001930053364811333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pans="1:243" ht="13.5">
      <c r="A94" s="2"/>
      <c r="B94" s="12">
        <v>80</v>
      </c>
      <c r="C94" s="15">
        <f t="shared" si="7"/>
        <v>1.3962634015954636</v>
      </c>
      <c r="D94" s="57">
        <f t="shared" si="8"/>
        <v>0.009790891296991783</v>
      </c>
      <c r="E94" s="58">
        <f t="shared" si="9"/>
        <v>-0.00032097574571537946</v>
      </c>
      <c r="F94" s="2">
        <f t="shared" si="10"/>
        <v>5.421010862427522E-20</v>
      </c>
      <c r="G94" s="2">
        <f t="shared" si="11"/>
        <v>5.600730463051207E-05</v>
      </c>
      <c r="H94" s="2">
        <f t="shared" si="12"/>
        <v>0.00019059643064333034</v>
      </c>
      <c r="I94" s="13">
        <f t="shared" si="13"/>
        <v>0.00019059643064333034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</row>
    <row r="95" spans="1:243" ht="13.5">
      <c r="A95" s="2"/>
      <c r="B95" s="12">
        <v>81</v>
      </c>
      <c r="C95" s="15">
        <f t="shared" si="7"/>
        <v>1.413716694115407</v>
      </c>
      <c r="D95" s="57">
        <f t="shared" si="8"/>
        <v>0.009487352051048697</v>
      </c>
      <c r="E95" s="58">
        <f t="shared" si="9"/>
        <v>-0.00032097574571537946</v>
      </c>
      <c r="F95" s="2">
        <f t="shared" si="10"/>
        <v>5.421010862427522E-20</v>
      </c>
      <c r="G95" s="2">
        <f t="shared" si="11"/>
        <v>5.3748472617631826E-05</v>
      </c>
      <c r="H95" s="2">
        <f t="shared" si="12"/>
        <v>0.0001883375986304501</v>
      </c>
      <c r="I95" s="13">
        <f t="shared" si="13"/>
        <v>0.0001883375986304501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</row>
    <row r="96" spans="1:243" ht="13.5">
      <c r="A96" s="2"/>
      <c r="B96" s="12">
        <v>82</v>
      </c>
      <c r="C96" s="15">
        <f t="shared" si="7"/>
        <v>1.4311699866353502</v>
      </c>
      <c r="D96" s="57">
        <f t="shared" si="8"/>
        <v>0.009204787193623139</v>
      </c>
      <c r="E96" s="58">
        <f t="shared" si="9"/>
        <v>-0.00032097574571537946</v>
      </c>
      <c r="F96" s="2">
        <f t="shared" si="10"/>
        <v>5.421010862427522E-20</v>
      </c>
      <c r="G96" s="2">
        <f t="shared" si="11"/>
        <v>5.162485921439419E-05</v>
      </c>
      <c r="H96" s="2">
        <f t="shared" si="12"/>
        <v>0.00018621398522721246</v>
      </c>
      <c r="I96" s="13">
        <f t="shared" si="13"/>
        <v>0.00018621398522721246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</row>
    <row r="97" spans="1:243" ht="13.5">
      <c r="A97" s="2"/>
      <c r="B97" s="12">
        <v>83</v>
      </c>
      <c r="C97" s="15">
        <f t="shared" si="7"/>
        <v>1.4486232791552935</v>
      </c>
      <c r="D97" s="57">
        <f t="shared" si="8"/>
        <v>0.008941211787053682</v>
      </c>
      <c r="E97" s="58">
        <f t="shared" si="9"/>
        <v>-0.00032097574571537946</v>
      </c>
      <c r="F97" s="2">
        <f t="shared" si="10"/>
        <v>5.421010862427522E-20</v>
      </c>
      <c r="G97" s="2">
        <f t="shared" si="11"/>
        <v>4.9623491804928754E-05</v>
      </c>
      <c r="H97" s="2">
        <f t="shared" si="12"/>
        <v>0.00018421261781774703</v>
      </c>
      <c r="I97" s="13">
        <f t="shared" si="13"/>
        <v>0.00018421261781774703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</row>
    <row r="98" spans="1:243" ht="13.5">
      <c r="A98" s="2"/>
      <c r="B98" s="12">
        <v>84</v>
      </c>
      <c r="C98" s="15">
        <f t="shared" si="7"/>
        <v>1.4660765716752369</v>
      </c>
      <c r="D98" s="57">
        <f t="shared" si="8"/>
        <v>0.0086948857511563</v>
      </c>
      <c r="E98" s="58">
        <f t="shared" si="9"/>
        <v>-0.00032097574571537946</v>
      </c>
      <c r="F98" s="2">
        <f t="shared" si="10"/>
        <v>5.421010862427522E-20</v>
      </c>
      <c r="G98" s="2">
        <f t="shared" si="11"/>
        <v>4.773299063332015E-05</v>
      </c>
      <c r="H98" s="2">
        <f t="shared" si="12"/>
        <v>0.00018232211664613842</v>
      </c>
      <c r="I98" s="13">
        <f t="shared" si="13"/>
        <v>0.00018232211664613842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</row>
    <row r="99" spans="1:243" ht="13.5">
      <c r="A99" s="2"/>
      <c r="B99" s="12">
        <v>85</v>
      </c>
      <c r="C99" s="15">
        <f t="shared" si="7"/>
        <v>1.48352986419518</v>
      </c>
      <c r="D99" s="57">
        <f t="shared" si="8"/>
        <v>0.008464277328490035</v>
      </c>
      <c r="E99" s="58">
        <f t="shared" si="9"/>
        <v>-0.00032097574571537946</v>
      </c>
      <c r="F99" s="2">
        <f t="shared" si="10"/>
        <v>5.421010862427522E-20</v>
      </c>
      <c r="G99" s="2">
        <f t="shared" si="11"/>
        <v>4.59433309550894E-05</v>
      </c>
      <c r="H99" s="2">
        <f t="shared" si="12"/>
        <v>0.00018053245696790767</v>
      </c>
      <c r="I99" s="13">
        <f t="shared" si="13"/>
        <v>0.00018053245696790767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</row>
    <row r="100" spans="1:243" ht="13.5">
      <c r="A100" s="2"/>
      <c r="B100" s="12">
        <v>86</v>
      </c>
      <c r="C100" s="15">
        <f t="shared" si="7"/>
        <v>1.5009831567151235</v>
      </c>
      <c r="D100" s="57">
        <f t="shared" si="8"/>
        <v>0.008248032904590481</v>
      </c>
      <c r="E100" s="58">
        <f t="shared" si="9"/>
        <v>-0.00032097574571537946</v>
      </c>
      <c r="F100" s="2">
        <f t="shared" si="10"/>
        <v>5.421010862427522E-20</v>
      </c>
      <c r="G100" s="2">
        <f t="shared" si="11"/>
        <v>4.424564655325369E-05</v>
      </c>
      <c r="H100" s="2">
        <f t="shared" si="12"/>
        <v>0.00017883477256607196</v>
      </c>
      <c r="I100" s="13">
        <f t="shared" si="13"/>
        <v>0.00017883477256607196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</row>
    <row r="101" spans="1:243" ht="13.5">
      <c r="A101" s="2"/>
      <c r="B101" s="12">
        <v>87</v>
      </c>
      <c r="C101" s="15">
        <f t="shared" si="7"/>
        <v>1.5184364492350666</v>
      </c>
      <c r="D101" s="57">
        <f t="shared" si="8"/>
        <v>0.008044951930026316</v>
      </c>
      <c r="E101" s="58">
        <f t="shared" si="9"/>
        <v>-0.00032097574571537946</v>
      </c>
      <c r="F101" s="2">
        <f t="shared" si="10"/>
        <v>5.421010862427522E-20</v>
      </c>
      <c r="G101" s="2">
        <f t="shared" si="11"/>
        <v>4.263206645904738E-05</v>
      </c>
      <c r="H101" s="2">
        <f t="shared" si="12"/>
        <v>0.00017722119247186565</v>
      </c>
      <c r="I101" s="13">
        <f t="shared" si="13"/>
        <v>0.00017722119247186565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</row>
    <row r="102" spans="1:243" ht="13.5">
      <c r="A102" s="2"/>
      <c r="B102" s="12">
        <v>88</v>
      </c>
      <c r="C102" s="15">
        <f t="shared" si="7"/>
        <v>1.53588974175501</v>
      </c>
      <c r="D102" s="57">
        <f t="shared" si="8"/>
        <v>0.0078539659658138</v>
      </c>
      <c r="E102" s="58">
        <f t="shared" si="9"/>
        <v>-0.00032097574571537946</v>
      </c>
      <c r="F102" s="2">
        <f t="shared" si="10"/>
        <v>5.421010862427522E-20</v>
      </c>
      <c r="G102" s="2">
        <f t="shared" si="11"/>
        <v>4.10955785121736E-05</v>
      </c>
      <c r="H102" s="2">
        <f t="shared" si="12"/>
        <v>0.00017568470452499187</v>
      </c>
      <c r="I102" s="13">
        <f t="shared" si="13"/>
        <v>0.00017568470452499187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</row>
    <row r="103" spans="1:243" ht="13.5">
      <c r="A103" s="2"/>
      <c r="B103" s="12">
        <v>89</v>
      </c>
      <c r="C103" s="15">
        <f t="shared" si="7"/>
        <v>1.5533430342749532</v>
      </c>
      <c r="D103" s="57">
        <f t="shared" si="8"/>
        <v>0.0076741210824794745</v>
      </c>
      <c r="E103" s="58">
        <f t="shared" si="9"/>
        <v>-0.00032097574571537946</v>
      </c>
      <c r="F103" s="2">
        <f t="shared" si="10"/>
        <v>5.421010862427522E-20</v>
      </c>
      <c r="G103" s="2">
        <f t="shared" si="11"/>
        <v>3.9629914745709094E-05</v>
      </c>
      <c r="H103" s="2">
        <f t="shared" si="12"/>
        <v>0.00017421904075852737</v>
      </c>
      <c r="I103" s="13">
        <f t="shared" si="13"/>
        <v>0.00017421904075852737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</row>
    <row r="104" spans="1:243" ht="13.5">
      <c r="A104" s="2"/>
      <c r="B104" s="12">
        <v>90</v>
      </c>
      <c r="C104" s="15">
        <f t="shared" si="7"/>
        <v>1.5707963267948966</v>
      </c>
      <c r="D104" s="57">
        <f t="shared" si="8"/>
        <v>0.007504563003010509</v>
      </c>
      <c r="E104" s="58">
        <f t="shared" si="9"/>
        <v>-0.00032097574571537946</v>
      </c>
      <c r="F104" s="2">
        <f t="shared" si="10"/>
        <v>5.421010862427522E-20</v>
      </c>
      <c r="G104" s="2">
        <f t="shared" si="11"/>
        <v>3.822945463072269E-05</v>
      </c>
      <c r="H104" s="2">
        <f t="shared" si="12"/>
        <v>0.00017281858064354096</v>
      </c>
      <c r="I104" s="13">
        <f t="shared" si="13"/>
        <v>0.00017281858064354096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</row>
    <row r="105" spans="1:243" ht="13.5">
      <c r="A105" s="2"/>
      <c r="B105" s="12">
        <v>91</v>
      </c>
      <c r="C105" s="15">
        <f t="shared" si="7"/>
        <v>1.5882496193148399</v>
      </c>
      <c r="D105" s="57">
        <f t="shared" si="8"/>
        <v>0.0073445245034384566</v>
      </c>
      <c r="E105" s="58">
        <f t="shared" si="9"/>
        <v>-0.00032097574571537946</v>
      </c>
      <c r="F105" s="2">
        <f t="shared" si="10"/>
        <v>5.421010862427522E-20</v>
      </c>
      <c r="G105" s="2">
        <f t="shared" si="11"/>
        <v>3.688914301458457E-05</v>
      </c>
      <c r="H105" s="2">
        <f t="shared" si="12"/>
        <v>0.00017147826902740284</v>
      </c>
      <c r="I105" s="13">
        <f t="shared" si="13"/>
        <v>0.00017147826902740284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</row>
    <row r="106" spans="1:243" ht="13.5">
      <c r="A106" s="2"/>
      <c r="B106" s="12">
        <v>92</v>
      </c>
      <c r="C106" s="15">
        <f t="shared" si="7"/>
        <v>1.605702911834783</v>
      </c>
      <c r="D106" s="57">
        <f t="shared" si="8"/>
        <v>0.007193314680858884</v>
      </c>
      <c r="E106" s="58">
        <f t="shared" si="9"/>
        <v>-0.00032097574571537946</v>
      </c>
      <c r="F106" s="2">
        <f t="shared" si="10"/>
        <v>5.421010862427522E-20</v>
      </c>
      <c r="G106" s="2">
        <f t="shared" si="11"/>
        <v>3.5604420210222365E-05</v>
      </c>
      <c r="H106" s="2">
        <f t="shared" si="12"/>
        <v>0.00017019354622304064</v>
      </c>
      <c r="I106" s="13">
        <f t="shared" si="13"/>
        <v>0.00017019354622304064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</row>
    <row r="107" spans="1:243" ht="13.5">
      <c r="A107" s="2"/>
      <c r="B107" s="12">
        <v>93</v>
      </c>
      <c r="C107" s="15">
        <f t="shared" si="7"/>
        <v>1.6231562043547265</v>
      </c>
      <c r="D107" s="57">
        <f t="shared" si="8"/>
        <v>0.007050309773914303</v>
      </c>
      <c r="E107" s="58">
        <f t="shared" si="9"/>
        <v>-0.00032097574571537946</v>
      </c>
      <c r="F107" s="2">
        <f t="shared" si="10"/>
        <v>5.421010862427522E-20</v>
      </c>
      <c r="G107" s="2">
        <f t="shared" si="11"/>
        <v>3.437116219051628E-05</v>
      </c>
      <c r="H107" s="2">
        <f t="shared" si="12"/>
        <v>0.00016896028820333455</v>
      </c>
      <c r="I107" s="13">
        <f t="shared" si="13"/>
        <v>0.00016896028820333455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</row>
    <row r="108" spans="1:243" ht="13.5">
      <c r="A108" s="2"/>
      <c r="B108" s="12">
        <v>94</v>
      </c>
      <c r="C108" s="15">
        <f t="shared" si="7"/>
        <v>1.6406094968746698</v>
      </c>
      <c r="D108" s="57">
        <f t="shared" si="8"/>
        <v>0.006914945280062606</v>
      </c>
      <c r="E108" s="58">
        <f t="shared" si="9"/>
        <v>-0.00032097574571537946</v>
      </c>
      <c r="F108" s="2">
        <f t="shared" si="10"/>
        <v>5.421010862427522E-20</v>
      </c>
      <c r="G108" s="2">
        <f t="shared" si="11"/>
        <v>3.318562921972301E-05</v>
      </c>
      <c r="H108" s="2">
        <f t="shared" si="12"/>
        <v>0.00016777475523254128</v>
      </c>
      <c r="I108" s="13">
        <f t="shared" si="13"/>
        <v>0.00016777475523254128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</row>
    <row r="109" spans="1:243" ht="13.5">
      <c r="A109" s="2"/>
      <c r="B109" s="12">
        <v>95</v>
      </c>
      <c r="C109" s="15">
        <f t="shared" si="7"/>
        <v>1.6580627893946132</v>
      </c>
      <c r="D109" s="57">
        <f t="shared" si="8"/>
        <v>0.0067867091609783185</v>
      </c>
      <c r="E109" s="58">
        <f t="shared" si="9"/>
        <v>-0.00032097574571537946</v>
      </c>
      <c r="F109" s="2">
        <f t="shared" si="10"/>
        <v>5.421010862427522E-20</v>
      </c>
      <c r="G109" s="2">
        <f t="shared" si="11"/>
        <v>3.204442156601317E-05</v>
      </c>
      <c r="H109" s="2">
        <f t="shared" si="12"/>
        <v>0.00016663354757883144</v>
      </c>
      <c r="I109" s="13">
        <f t="shared" si="13"/>
        <v>0.00016663354757883144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</row>
    <row r="110" spans="1:243" ht="13.5">
      <c r="A110" s="2"/>
      <c r="B110" s="12">
        <v>96</v>
      </c>
      <c r="C110" s="15">
        <f t="shared" si="7"/>
        <v>1.6755160819145563</v>
      </c>
      <c r="D110" s="57">
        <f t="shared" si="8"/>
        <v>0.006665135964949355</v>
      </c>
      <c r="E110" s="58">
        <f t="shared" si="9"/>
        <v>-0.00032097574571537946</v>
      </c>
      <c r="F110" s="2">
        <f t="shared" si="10"/>
        <v>5.421010862427522E-20</v>
      </c>
      <c r="G110" s="2">
        <f t="shared" si="11"/>
        <v>3.094444118045825E-05</v>
      </c>
      <c r="H110" s="2">
        <f t="shared" si="12"/>
        <v>0.00016553356719327652</v>
      </c>
      <c r="I110" s="13">
        <f t="shared" si="13"/>
        <v>0.00016553356719327652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</row>
    <row r="111" spans="1:243" ht="13.5">
      <c r="A111" s="2"/>
      <c r="B111" s="12">
        <v>97</v>
      </c>
      <c r="C111" s="15">
        <f t="shared" si="7"/>
        <v>1.6929693744344996</v>
      </c>
      <c r="D111" s="57">
        <f t="shared" si="8"/>
        <v>0.006549801725225115</v>
      </c>
      <c r="E111" s="58">
        <f t="shared" si="9"/>
        <v>-0.00032097574571537946</v>
      </c>
      <c r="F111" s="2">
        <f t="shared" si="10"/>
        <v>5.421010862427522E-20</v>
      </c>
      <c r="G111" s="2">
        <f t="shared" si="11"/>
        <v>2.988285842253635E-05</v>
      </c>
      <c r="H111" s="2">
        <f t="shared" si="12"/>
        <v>0.00016447198443535462</v>
      </c>
      <c r="I111" s="13">
        <f t="shared" si="13"/>
        <v>0.00016447198443535462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</row>
    <row r="112" spans="1:243" ht="13.5">
      <c r="A112" s="2"/>
      <c r="B112" s="12">
        <v>98</v>
      </c>
      <c r="C112" s="15">
        <f t="shared" si="7"/>
        <v>1.7104226669544427</v>
      </c>
      <c r="D112" s="57">
        <f t="shared" si="8"/>
        <v>0.006440319517542052</v>
      </c>
      <c r="E112" s="58">
        <f t="shared" si="9"/>
        <v>-0.00032097574571537946</v>
      </c>
      <c r="F112" s="2">
        <f t="shared" si="10"/>
        <v>5.421010862427522E-20</v>
      </c>
      <c r="G112" s="2">
        <f t="shared" si="11"/>
        <v>2.8857083075872758E-05</v>
      </c>
      <c r="H112" s="2">
        <f t="shared" si="12"/>
        <v>0.00016344620908869103</v>
      </c>
      <c r="I112" s="13">
        <f t="shared" si="13"/>
        <v>0.00016344620908869103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</row>
    <row r="113" spans="1:243" ht="13.5">
      <c r="A113" s="2"/>
      <c r="B113" s="12">
        <v>99</v>
      </c>
      <c r="C113" s="15">
        <f t="shared" si="7"/>
        <v>1.7278759594743864</v>
      </c>
      <c r="D113" s="57">
        <f t="shared" si="8"/>
        <v>0.006336335579722368</v>
      </c>
      <c r="E113" s="58">
        <f t="shared" si="9"/>
        <v>-0.00032097574571537946</v>
      </c>
      <c r="F113" s="2">
        <f t="shared" si="10"/>
        <v>5.421010862427522E-20</v>
      </c>
      <c r="G113" s="2">
        <f t="shared" si="11"/>
        <v>2.786473901728037E-05</v>
      </c>
      <c r="H113" s="2">
        <f t="shared" si="12"/>
        <v>0.00016245386503009864</v>
      </c>
      <c r="I113" s="13">
        <f t="shared" si="13"/>
        <v>0.00016245386503009864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</row>
    <row r="114" spans="1:243" ht="13.5">
      <c r="A114" s="2"/>
      <c r="B114" s="12">
        <v>100</v>
      </c>
      <c r="C114" s="15">
        <f t="shared" si="7"/>
        <v>1.7453292519943295</v>
      </c>
      <c r="D114" s="57">
        <f t="shared" si="8"/>
        <v>0.006237525912263047</v>
      </c>
      <c r="E114" s="58">
        <f t="shared" si="9"/>
        <v>-0.00032097574571537946</v>
      </c>
      <c r="F114" s="2">
        <f t="shared" si="10"/>
        <v>5.421010862427522E-20</v>
      </c>
      <c r="G114" s="2">
        <f t="shared" si="11"/>
        <v>2.6903642015296825E-05</v>
      </c>
      <c r="H114" s="2">
        <f t="shared" si="12"/>
        <v>0.0001614927680281151</v>
      </c>
      <c r="I114" s="13">
        <f t="shared" si="13"/>
        <v>0.0001614927680281151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</row>
    <row r="115" spans="1:243" ht="13.5">
      <c r="A115" s="2"/>
      <c r="B115" s="12">
        <v>101</v>
      </c>
      <c r="C115" s="15">
        <f t="shared" si="7"/>
        <v>1.7627825445142729</v>
      </c>
      <c r="D115" s="57">
        <f t="shared" si="8"/>
        <v>0.006143593291939294</v>
      </c>
      <c r="E115" s="58">
        <f t="shared" si="9"/>
        <v>-0.00032097574571537946</v>
      </c>
      <c r="F115" s="2">
        <f t="shared" si="10"/>
        <v>5.421010862427522E-20</v>
      </c>
      <c r="G115" s="2">
        <f t="shared" si="11"/>
        <v>2.5971780212907802E-05</v>
      </c>
      <c r="H115" s="2">
        <f t="shared" si="12"/>
        <v>0.00016056090622572607</v>
      </c>
      <c r="I115" s="13">
        <f t="shared" si="13"/>
        <v>0.00016056090622572607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</row>
    <row r="116" spans="1:243" ht="13.5">
      <c r="A116" s="2"/>
      <c r="B116" s="12">
        <v>102</v>
      </c>
      <c r="C116" s="15">
        <f t="shared" si="7"/>
        <v>1.780235837034216</v>
      </c>
      <c r="D116" s="57">
        <f t="shared" si="8"/>
        <v>0.006054264641219068</v>
      </c>
      <c r="E116" s="58">
        <f t="shared" si="9"/>
        <v>-0.00032097574571537946</v>
      </c>
      <c r="F116" s="2">
        <f t="shared" si="10"/>
        <v>5.421010862427522E-20</v>
      </c>
      <c r="G116" s="2">
        <f t="shared" si="11"/>
        <v>2.5067296922531845E-05</v>
      </c>
      <c r="H116" s="2">
        <f t="shared" si="12"/>
        <v>0.00015965642293535012</v>
      </c>
      <c r="I116" s="13">
        <f t="shared" si="13"/>
        <v>0.00015965642293535012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</row>
    <row r="117" spans="1:243" ht="13.5">
      <c r="A117" s="2"/>
      <c r="B117" s="12">
        <v>103</v>
      </c>
      <c r="C117" s="15">
        <f t="shared" si="7"/>
        <v>1.7976891295541593</v>
      </c>
      <c r="D117" s="57">
        <f t="shared" si="8"/>
        <v>0.005969288705173929</v>
      </c>
      <c r="E117" s="58">
        <f t="shared" si="9"/>
        <v>-0.00032097574571537946</v>
      </c>
      <c r="F117" s="2">
        <f t="shared" si="10"/>
        <v>5.421010862427522E-20</v>
      </c>
      <c r="G117" s="2">
        <f t="shared" si="11"/>
        <v>2.4188475419628652E-05</v>
      </c>
      <c r="H117" s="2">
        <f t="shared" si="12"/>
        <v>0.00015877760143244692</v>
      </c>
      <c r="I117" s="13">
        <f t="shared" si="13"/>
        <v>0.00015877760143244692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</row>
    <row r="118" spans="1:243" ht="13.5">
      <c r="A118" s="2"/>
      <c r="B118" s="12">
        <v>104</v>
      </c>
      <c r="C118" s="15">
        <f t="shared" si="7"/>
        <v>1.8151424220741026</v>
      </c>
      <c r="D118" s="57">
        <f t="shared" si="8"/>
        <v>0.005888433994938021</v>
      </c>
      <c r="E118" s="58">
        <f t="shared" si="9"/>
        <v>-0.00032097574571537946</v>
      </c>
      <c r="F118" s="2">
        <f t="shared" si="10"/>
        <v>5.421010862427522E-20</v>
      </c>
      <c r="G118" s="2">
        <f t="shared" si="11"/>
        <v>2.3333725467367117E-05</v>
      </c>
      <c r="H118" s="2">
        <f t="shared" si="12"/>
        <v>0.0001579228514801854</v>
      </c>
      <c r="I118" s="13">
        <f t="shared" si="13"/>
        <v>0.0001579228514801854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</row>
    <row r="119" spans="1:243" ht="13.5">
      <c r="A119" s="2"/>
      <c r="B119" s="12">
        <v>105</v>
      </c>
      <c r="C119" s="15">
        <f t="shared" si="7"/>
        <v>1.8325957145940461</v>
      </c>
      <c r="D119" s="57">
        <f t="shared" si="8"/>
        <v>0.005811486962892802</v>
      </c>
      <c r="E119" s="58">
        <f t="shared" si="9"/>
        <v>-0.00032097574571537946</v>
      </c>
      <c r="F119" s="2">
        <f t="shared" si="10"/>
        <v>5.421010862427522E-20</v>
      </c>
      <c r="G119" s="2">
        <f t="shared" si="11"/>
        <v>2.2501571344979432E-05</v>
      </c>
      <c r="H119" s="2">
        <f t="shared" si="12"/>
        <v>0.0001570906973577977</v>
      </c>
      <c r="I119" s="13">
        <f t="shared" si="13"/>
        <v>0.0001570906973577977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</row>
    <row r="120" spans="1:243" ht="13.5">
      <c r="A120" s="2"/>
      <c r="B120" s="12">
        <v>106</v>
      </c>
      <c r="C120" s="15">
        <f t="shared" si="7"/>
        <v>1.8500490071139892</v>
      </c>
      <c r="D120" s="57">
        <f t="shared" si="8"/>
        <v>0.005738250379871295</v>
      </c>
      <c r="E120" s="58">
        <f t="shared" si="9"/>
        <v>-0.00032097574571537946</v>
      </c>
      <c r="F120" s="2">
        <f t="shared" si="10"/>
        <v>5.421010862427522E-20</v>
      </c>
      <c r="G120" s="2">
        <f t="shared" si="11"/>
        <v>2.169064118706654E-05</v>
      </c>
      <c r="H120" s="2">
        <f t="shared" si="12"/>
        <v>0.0001562797671998848</v>
      </c>
      <c r="I120" s="13">
        <f t="shared" si="13"/>
        <v>0.0001562797671998848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</row>
    <row r="121" spans="1:243" ht="13.5">
      <c r="A121" s="2"/>
      <c r="B121" s="12">
        <v>107</v>
      </c>
      <c r="C121" s="15">
        <f t="shared" si="7"/>
        <v>1.8675022996339325</v>
      </c>
      <c r="D121" s="57">
        <f t="shared" si="8"/>
        <v>0.005668541888960733</v>
      </c>
      <c r="E121" s="58">
        <f t="shared" si="9"/>
        <v>-0.00032097574571537946</v>
      </c>
      <c r="F121" s="2">
        <f t="shared" si="10"/>
        <v>5.421010862427522E-20</v>
      </c>
      <c r="G121" s="2">
        <f t="shared" si="11"/>
        <v>2.0899657468209654E-05</v>
      </c>
      <c r="H121" s="2">
        <f t="shared" si="12"/>
        <v>0.00015548878348102792</v>
      </c>
      <c r="I121" s="13">
        <f t="shared" si="13"/>
        <v>0.00015548878348102792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</row>
    <row r="122" spans="1:243" ht="13.5">
      <c r="A122" s="2"/>
      <c r="B122" s="12">
        <v>108</v>
      </c>
      <c r="C122" s="15">
        <f t="shared" si="7"/>
        <v>1.8849555921538759</v>
      </c>
      <c r="D122" s="57">
        <f t="shared" si="8"/>
        <v>0.0056021927140863965</v>
      </c>
      <c r="E122" s="58">
        <f t="shared" si="9"/>
        <v>-0.00032097574571537946</v>
      </c>
      <c r="F122" s="2">
        <f t="shared" si="10"/>
        <v>5.421010862427522E-20</v>
      </c>
      <c r="G122" s="2">
        <f t="shared" si="11"/>
        <v>2.0127428490224197E-05</v>
      </c>
      <c r="H122" s="2">
        <f t="shared" si="12"/>
        <v>0.00015471655450304247</v>
      </c>
      <c r="I122" s="13">
        <f t="shared" si="13"/>
        <v>0.00015471655450304247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</row>
    <row r="123" spans="1:243" ht="13.5">
      <c r="A123" s="2"/>
      <c r="B123" s="12">
        <v>109</v>
      </c>
      <c r="C123" s="15">
        <f t="shared" si="7"/>
        <v>1.902408884673819</v>
      </c>
      <c r="D123" s="57">
        <f t="shared" si="8"/>
        <v>0.005539046504598956</v>
      </c>
      <c r="E123" s="58">
        <f t="shared" si="9"/>
        <v>-0.00032097574571537946</v>
      </c>
      <c r="F123" s="2">
        <f t="shared" si="10"/>
        <v>5.421010862427522E-20</v>
      </c>
      <c r="G123" s="2">
        <f t="shared" si="11"/>
        <v>1.9372840748821396E-05</v>
      </c>
      <c r="H123" s="2">
        <f t="shared" si="12"/>
        <v>0.00015396196676163967</v>
      </c>
      <c r="I123" s="13">
        <f t="shared" si="13"/>
        <v>0.00015396196676163967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</row>
    <row r="124" spans="1:243" ht="13.5">
      <c r="A124" s="2"/>
      <c r="B124" s="12">
        <v>110</v>
      </c>
      <c r="C124" s="15">
        <f t="shared" si="7"/>
        <v>1.9198621771937625</v>
      </c>
      <c r="D124" s="57">
        <f t="shared" si="8"/>
        <v>0.005478958299659775</v>
      </c>
      <c r="E124" s="58">
        <f t="shared" si="9"/>
        <v>-0.00032097574571537946</v>
      </c>
      <c r="F124" s="2">
        <f t="shared" si="10"/>
        <v>5.421010862427522E-20</v>
      </c>
      <c r="G124" s="2">
        <f t="shared" si="11"/>
        <v>1.8634852075316566E-05</v>
      </c>
      <c r="H124" s="2">
        <f t="shared" si="12"/>
        <v>0.00015322397808813484</v>
      </c>
      <c r="I124" s="13">
        <f t="shared" si="13"/>
        <v>0.00015322397808813484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</row>
    <row r="125" spans="1:243" ht="13.5">
      <c r="A125" s="2"/>
      <c r="B125" s="12">
        <v>111</v>
      </c>
      <c r="C125" s="15">
        <f t="shared" si="7"/>
        <v>1.9373154697137058</v>
      </c>
      <c r="D125" s="57">
        <f t="shared" si="8"/>
        <v>0.005421793598402652</v>
      </c>
      <c r="E125" s="58">
        <f t="shared" si="9"/>
        <v>-0.00032097574571537946</v>
      </c>
      <c r="F125" s="2">
        <f t="shared" si="10"/>
        <v>5.421010862427522E-20</v>
      </c>
      <c r="G125" s="2">
        <f t="shared" si="11"/>
        <v>1.7912485461790695E-05</v>
      </c>
      <c r="H125" s="2">
        <f t="shared" si="12"/>
        <v>0.00015250161147460897</v>
      </c>
      <c r="I125" s="13">
        <f t="shared" si="13"/>
        <v>0.00015250161147460897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</row>
    <row r="126" spans="1:243" ht="13.5">
      <c r="A126" s="2"/>
      <c r="B126" s="12">
        <v>112</v>
      </c>
      <c r="C126" s="15">
        <f t="shared" si="7"/>
        <v>1.9547687622336491</v>
      </c>
      <c r="D126" s="57">
        <f t="shared" si="8"/>
        <v>0.0053674275237087015</v>
      </c>
      <c r="E126" s="58">
        <f t="shared" si="9"/>
        <v>-0.00032097574571537946</v>
      </c>
      <c r="F126" s="2">
        <f t="shared" si="10"/>
        <v>5.421010862427522E-20</v>
      </c>
      <c r="G126" s="2">
        <f t="shared" si="11"/>
        <v>1.720482348832597E-05</v>
      </c>
      <c r="H126" s="2">
        <f t="shared" si="12"/>
        <v>0.00015179394950114424</v>
      </c>
      <c r="I126" s="13">
        <f t="shared" si="13"/>
        <v>0.00015179394950114424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</row>
    <row r="127" spans="1:243" ht="13.5">
      <c r="A127" s="2"/>
      <c r="B127" s="12">
        <v>113</v>
      </c>
      <c r="C127" s="15">
        <f t="shared" si="7"/>
        <v>1.9722220547535922</v>
      </c>
      <c r="D127" s="57">
        <f t="shared" si="8"/>
        <v>0.005315744069019358</v>
      </c>
      <c r="E127" s="58">
        <f t="shared" si="9"/>
        <v>-0.00032097574571537946</v>
      </c>
      <c r="F127" s="2">
        <f t="shared" si="10"/>
        <v>5.421010862427522E-20</v>
      </c>
      <c r="G127" s="2">
        <f t="shared" si="11"/>
        <v>1.6511003284702674E-05</v>
      </c>
      <c r="H127" s="2">
        <f t="shared" si="12"/>
        <v>0.00015110012929752095</v>
      </c>
      <c r="I127" s="13">
        <f t="shared" si="13"/>
        <v>0.00015110012929752095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</row>
    <row r="128" spans="1:243" ht="13.5">
      <c r="A128" s="2"/>
      <c r="B128" s="12">
        <v>114</v>
      </c>
      <c r="C128" s="15">
        <f t="shared" si="7"/>
        <v>1.9896753472735356</v>
      </c>
      <c r="D128" s="57">
        <f t="shared" si="8"/>
        <v>0.005266635418970734</v>
      </c>
      <c r="E128" s="58">
        <f t="shared" si="9"/>
        <v>-0.00032097574571537946</v>
      </c>
      <c r="F128" s="2">
        <f t="shared" si="10"/>
        <v>5.421010862427522E-20</v>
      </c>
      <c r="G128" s="2">
        <f t="shared" si="11"/>
        <v>1.5830211966494367E-05</v>
      </c>
      <c r="H128" s="2">
        <f t="shared" si="12"/>
        <v>0.00015041933797931264</v>
      </c>
      <c r="I128" s="13">
        <f t="shared" si="13"/>
        <v>0.00015041933797931264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</row>
    <row r="129" spans="1:243" ht="13.5">
      <c r="A129" s="2"/>
      <c r="B129" s="12">
        <v>115</v>
      </c>
      <c r="C129" s="15">
        <f t="shared" si="7"/>
        <v>2.007128639793479</v>
      </c>
      <c r="D129" s="57">
        <f t="shared" si="8"/>
        <v>0.005220001335800031</v>
      </c>
      <c r="E129" s="58">
        <f t="shared" si="9"/>
        <v>-0.00032097574571537946</v>
      </c>
      <c r="F129" s="2">
        <f t="shared" si="10"/>
        <v>5.421010862427522E-20</v>
      </c>
      <c r="G129" s="2">
        <f t="shared" si="11"/>
        <v>1.5161682491604545E-05</v>
      </c>
      <c r="H129" s="2">
        <f t="shared" si="12"/>
        <v>0.00014975080850442282</v>
      </c>
      <c r="I129" s="13">
        <f t="shared" si="13"/>
        <v>0.00014975080850442282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</row>
    <row r="130" spans="1:243" ht="13.5">
      <c r="A130" s="2"/>
      <c r="B130" s="12">
        <v>116</v>
      </c>
      <c r="C130" s="15">
        <f t="shared" si="7"/>
        <v>2.0245819323134224</v>
      </c>
      <c r="D130" s="57">
        <f t="shared" si="8"/>
        <v>0.005175748604478926</v>
      </c>
      <c r="E130" s="58">
        <f t="shared" si="9"/>
        <v>-0.00032097574571537946</v>
      </c>
      <c r="F130" s="2">
        <f t="shared" si="10"/>
        <v>5.421010862427522E-20</v>
      </c>
      <c r="G130" s="2">
        <f t="shared" si="11"/>
        <v>1.450468989183662E-05</v>
      </c>
      <c r="H130" s="2">
        <f t="shared" si="12"/>
        <v>0.0001490938159046549</v>
      </c>
      <c r="I130" s="13">
        <f t="shared" si="13"/>
        <v>0.0001490938159046549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</row>
    <row r="131" spans="1:243" ht="13.5">
      <c r="A131" s="2"/>
      <c r="B131" s="12">
        <v>117</v>
      </c>
      <c r="C131" s="15">
        <f t="shared" si="7"/>
        <v>2.0420352248333655</v>
      </c>
      <c r="D131" s="57">
        <f t="shared" si="8"/>
        <v>0.0051337905303959165</v>
      </c>
      <c r="E131" s="58">
        <f t="shared" si="9"/>
        <v>-0.00032097574571537946</v>
      </c>
      <c r="F131" s="2">
        <f t="shared" si="10"/>
        <v>5.421010862427522E-20</v>
      </c>
      <c r="G131" s="2">
        <f t="shared" si="11"/>
        <v>1.3858547837308777E-05</v>
      </c>
      <c r="H131" s="2">
        <f t="shared" si="12"/>
        <v>0.00014844767385012705</v>
      </c>
      <c r="I131" s="13">
        <f t="shared" si="13"/>
        <v>0.00014844767385012705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</row>
    <row r="132" spans="1:243" ht="13.5">
      <c r="A132" s="2"/>
      <c r="B132" s="12">
        <v>118</v>
      </c>
      <c r="C132" s="15">
        <f t="shared" si="7"/>
        <v>2.0594885173533086</v>
      </c>
      <c r="D132" s="57">
        <f t="shared" si="8"/>
        <v>0.0050940464841596825</v>
      </c>
      <c r="E132" s="58">
        <f t="shared" si="9"/>
        <v>-0.00032097574571537946</v>
      </c>
      <c r="F132" s="2">
        <f t="shared" si="10"/>
        <v>5.421010862427522E-20</v>
      </c>
      <c r="G132" s="2">
        <f t="shared" si="11"/>
        <v>1.3222605500740059E-05</v>
      </c>
      <c r="H132" s="2">
        <f t="shared" si="12"/>
        <v>0.00014781173151355833</v>
      </c>
      <c r="I132" s="13">
        <f t="shared" si="13"/>
        <v>0.00014781173151355833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</row>
    <row r="133" spans="1:243" ht="13.5">
      <c r="A133" s="2"/>
      <c r="B133" s="12">
        <v>119</v>
      </c>
      <c r="C133" s="15">
        <f t="shared" si="7"/>
        <v>2.076941809873252</v>
      </c>
      <c r="D133" s="57">
        <f t="shared" si="8"/>
        <v>0.005056441488746164</v>
      </c>
      <c r="E133" s="58">
        <f t="shared" si="9"/>
        <v>-0.00032097574571537946</v>
      </c>
      <c r="F133" s="2">
        <f t="shared" si="10"/>
        <v>5.421010862427522E-20</v>
      </c>
      <c r="G133" s="2">
        <f t="shared" si="11"/>
        <v>1.2596244686857716E-05</v>
      </c>
      <c r="H133" s="2">
        <f t="shared" si="12"/>
        <v>0.000147185370699676</v>
      </c>
      <c r="I133" s="13">
        <f t="shared" si="13"/>
        <v>0.000147185370699676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</row>
    <row r="134" spans="1:243" ht="13.5">
      <c r="A134" s="2"/>
      <c r="B134" s="12">
        <v>120</v>
      </c>
      <c r="C134" s="15">
        <f t="shared" si="7"/>
        <v>2.0943951023931953</v>
      </c>
      <c r="D134" s="57">
        <f t="shared" si="8"/>
        <v>0.005020905844777722</v>
      </c>
      <c r="E134" s="58">
        <f t="shared" si="9"/>
        <v>-0.00032097574571537946</v>
      </c>
      <c r="F134" s="2">
        <f t="shared" si="10"/>
        <v>5.421010862427522E-20</v>
      </c>
      <c r="G134" s="2">
        <f t="shared" si="11"/>
        <v>1.197887720083557E-05</v>
      </c>
      <c r="H134" s="2">
        <f t="shared" si="12"/>
        <v>0.00014656800321365384</v>
      </c>
      <c r="I134" s="13">
        <f t="shared" si="13"/>
        <v>0.00014656800321365384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</row>
    <row r="135" spans="1:243" ht="13.5">
      <c r="A135" s="2"/>
      <c r="B135" s="12">
        <v>121</v>
      </c>
      <c r="C135" s="15">
        <f t="shared" si="7"/>
        <v>2.111848394913139</v>
      </c>
      <c r="D135" s="57">
        <f t="shared" si="8"/>
        <v>0.004987374790216023</v>
      </c>
      <c r="E135" s="58">
        <f t="shared" si="9"/>
        <v>-0.00032097574571537946</v>
      </c>
      <c r="F135" s="2">
        <f t="shared" si="10"/>
        <v>5.421010862427522E-20</v>
      </c>
      <c r="G135" s="2">
        <f t="shared" si="11"/>
        <v>1.136994243056133E-05</v>
      </c>
      <c r="H135" s="2">
        <f t="shared" si="12"/>
        <v>0.0001459590684433796</v>
      </c>
      <c r="I135" s="13">
        <f t="shared" si="13"/>
        <v>0.0001459590684433796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</row>
    <row r="136" spans="1:243" ht="13.5">
      <c r="A136" s="2"/>
      <c r="B136" s="12">
        <v>122</v>
      </c>
      <c r="C136" s="15">
        <f t="shared" si="7"/>
        <v>2.129301687433082</v>
      </c>
      <c r="D136" s="57">
        <f t="shared" si="8"/>
        <v>0.004955788191180806</v>
      </c>
      <c r="E136" s="58">
        <f t="shared" si="9"/>
        <v>-0.00032097574571537946</v>
      </c>
      <c r="F136" s="2">
        <f t="shared" si="10"/>
        <v>5.421010862427522E-20</v>
      </c>
      <c r="G136" s="2">
        <f t="shared" si="11"/>
        <v>1.0768905120417394E-05</v>
      </c>
      <c r="H136" s="2">
        <f t="shared" si="12"/>
        <v>0.00014535803113323566</v>
      </c>
      <c r="I136" s="13">
        <f t="shared" si="13"/>
        <v>0.00014535803113323566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</row>
    <row r="137" spans="1:243" ht="13.5">
      <c r="A137" s="2"/>
      <c r="B137" s="12">
        <v>123</v>
      </c>
      <c r="C137" s="15">
        <f t="shared" si="7"/>
        <v>2.1467549799530254</v>
      </c>
      <c r="D137" s="57">
        <f t="shared" si="8"/>
        <v>0.004926090260984265</v>
      </c>
      <c r="E137" s="58">
        <f t="shared" si="9"/>
        <v>-0.00032097574571537946</v>
      </c>
      <c r="F137" s="2">
        <f t="shared" si="10"/>
        <v>5.421010862427522E-20</v>
      </c>
      <c r="G137" s="2">
        <f t="shared" si="11"/>
        <v>1.0175253316813127E-05</v>
      </c>
      <c r="H137" s="2">
        <f t="shared" si="12"/>
        <v>0.0001447643793296314</v>
      </c>
      <c r="I137" s="13">
        <f t="shared" si="13"/>
        <v>0.0001447643793296314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</row>
    <row r="138" spans="1:243" ht="13.5">
      <c r="A138" s="2"/>
      <c r="B138" s="12">
        <v>124</v>
      </c>
      <c r="C138" s="15">
        <f t="shared" si="7"/>
        <v>2.1642082724729685</v>
      </c>
      <c r="D138" s="57">
        <f t="shared" si="8"/>
        <v>0.0048982293048019055</v>
      </c>
      <c r="E138" s="58">
        <f t="shared" si="9"/>
        <v>-0.00032097574571537946</v>
      </c>
      <c r="F138" s="2">
        <f t="shared" si="10"/>
        <v>5.421010862427522E-20</v>
      </c>
      <c r="G138" s="2">
        <f t="shared" si="11"/>
        <v>9.588496467927143E-06</v>
      </c>
      <c r="H138" s="2">
        <f t="shared" si="12"/>
        <v>0.00014417762248074541</v>
      </c>
      <c r="I138" s="13">
        <f t="shared" si="13"/>
        <v>0.00014417762248074541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</row>
    <row r="139" spans="1:243" ht="13.5">
      <c r="A139" s="2"/>
      <c r="B139" s="12">
        <v>125</v>
      </c>
      <c r="C139" s="15">
        <f t="shared" si="7"/>
        <v>2.1816615649929116</v>
      </c>
      <c r="D139" s="57">
        <f t="shared" si="8"/>
        <v>0.0048721574876921525</v>
      </c>
      <c r="E139" s="58">
        <f t="shared" si="9"/>
        <v>-0.00032097574571537946</v>
      </c>
      <c r="F139" s="2">
        <f t="shared" si="10"/>
        <v>5.421010862427522E-20</v>
      </c>
      <c r="G139" s="2">
        <f t="shared" si="11"/>
        <v>9.00816366400381E-06</v>
      </c>
      <c r="H139" s="2">
        <f t="shared" si="12"/>
        <v>0.00014359728967682208</v>
      </c>
      <c r="I139" s="13">
        <f t="shared" si="13"/>
        <v>0.00014359728967682208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</row>
    <row r="140" spans="1:243" ht="13.5">
      <c r="A140" s="2"/>
      <c r="B140" s="12">
        <v>126</v>
      </c>
      <c r="C140" s="15">
        <f t="shared" si="7"/>
        <v>2.199114857512855</v>
      </c>
      <c r="D140" s="57">
        <f t="shared" si="8"/>
        <v>0.004847830623934454</v>
      </c>
      <c r="E140" s="58">
        <f t="shared" si="9"/>
        <v>-0.00032097574571537946</v>
      </c>
      <c r="F140" s="2">
        <f t="shared" si="10"/>
        <v>5.421010862427522E-20</v>
      </c>
      <c r="G140" s="2">
        <f t="shared" si="11"/>
        <v>8.433801998886103E-06</v>
      </c>
      <c r="H140" s="2">
        <f t="shared" si="12"/>
        <v>0.00014302292801170437</v>
      </c>
      <c r="I140" s="13">
        <f t="shared" si="13"/>
        <v>0.00014302292801170437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</row>
    <row r="141" spans="1:243" ht="13.5">
      <c r="A141" s="2"/>
      <c r="B141" s="12">
        <v>127</v>
      </c>
      <c r="C141" s="15">
        <f t="shared" si="7"/>
        <v>2.2165681500327987</v>
      </c>
      <c r="D141" s="57">
        <f t="shared" si="8"/>
        <v>0.004825207985882857</v>
      </c>
      <c r="E141" s="58">
        <f t="shared" si="9"/>
        <v>-0.00032097574571537946</v>
      </c>
      <c r="F141" s="2">
        <f t="shared" si="10"/>
        <v>5.421010862427522E-20</v>
      </c>
      <c r="G141" s="2">
        <f t="shared" si="11"/>
        <v>7.864975047011669E-06</v>
      </c>
      <c r="H141" s="2">
        <f t="shared" si="12"/>
        <v>0.00014245410105982994</v>
      </c>
      <c r="I141" s="13">
        <f t="shared" si="13"/>
        <v>0.00014245410105982994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</row>
    <row r="142" spans="1:243" ht="13.5">
      <c r="A142" s="2"/>
      <c r="B142" s="12">
        <v>128</v>
      </c>
      <c r="C142" s="15">
        <f t="shared" si="7"/>
        <v>2.234021442552742</v>
      </c>
      <c r="D142" s="57">
        <f t="shared" si="8"/>
        <v>0.004804252130734105</v>
      </c>
      <c r="E142" s="58">
        <f t="shared" si="9"/>
        <v>-0.00032097574571537946</v>
      </c>
      <c r="F142" s="2">
        <f t="shared" si="10"/>
        <v>5.421010862427522E-20</v>
      </c>
      <c r="G142" s="2">
        <f t="shared" si="11"/>
        <v>7.3012614382195196E-06</v>
      </c>
      <c r="H142" s="2">
        <f t="shared" si="12"/>
        <v>0.0001418903874510378</v>
      </c>
      <c r="I142" s="13">
        <f t="shared" si="13"/>
        <v>0.0001418903874510378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</row>
    <row r="143" spans="1:243" ht="13.5">
      <c r="A143" s="2"/>
      <c r="B143" s="12">
        <v>129</v>
      </c>
      <c r="C143" s="15">
        <f aca="true" t="shared" si="14" ref="C143:C206">B143/180*PI()</f>
        <v>2.251474735072685</v>
      </c>
      <c r="D143" s="57">
        <f aca="true" t="shared" si="15" ref="D143:D206">ABS((SIN($G$2)-SIN($G$2+$G$6))/(COS($G$2)*(COS($G$3-$C143+$G$4)-COS($G$3-$C143))))</f>
        <v>0.004784928743788659</v>
      </c>
      <c r="E143" s="58">
        <f aca="true" t="shared" si="16" ref="E143:E206">ASIN(SIN($G$2)-$D143*COS($G$2)*(COS($G$3-$C143+$G$4)-COS($G$3-$C143)))-$G$2</f>
        <v>-0.00032097574571537946</v>
      </c>
      <c r="F143" s="2">
        <f aca="true" t="shared" si="17" ref="F143:F206">ABS($G$6-$E143)</f>
        <v>5.421010862427522E-20</v>
      </c>
      <c r="G143" s="2">
        <f aca="true" t="shared" si="18" ref="G143:G206">ATAN((COS($G$2)*SIN($G$3+$G$4)-$D143*SIN($G$2)*(SIN($C143+$G$4)-SIN($C143)))/(COS($G$2)*COS($G$3+$G$4)-$D143*SIN($G$2)*(COS($C143+$G$4)-COS($C143))))-($G$3+$G$4)</f>
        <v>6.742253524372188E-06</v>
      </c>
      <c r="H143" s="2">
        <f aca="true" t="shared" si="19" ref="H143:H206">ABS($G$5-$G143)</f>
        <v>0.00014133137953719046</v>
      </c>
      <c r="I143" s="13">
        <f aca="true" t="shared" si="20" ref="I143:I206">IF($F143&lt;AVERAGE(F143:F503),H143,"")</f>
        <v>0.00014133137953719046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</row>
    <row r="144" spans="1:243" ht="13.5">
      <c r="A144" s="2"/>
      <c r="B144" s="12">
        <v>130</v>
      </c>
      <c r="C144" s="15">
        <f t="shared" si="14"/>
        <v>2.2689280275926285</v>
      </c>
      <c r="D144" s="57">
        <f t="shared" si="15"/>
        <v>0.004767206496943337</v>
      </c>
      <c r="E144" s="58">
        <f t="shared" si="16"/>
        <v>-0.00032097574571537946</v>
      </c>
      <c r="F144" s="2">
        <f t="shared" si="17"/>
        <v>5.421010862427522E-20</v>
      </c>
      <c r="G144" s="2">
        <f t="shared" si="18"/>
        <v>6.187556125802907E-06</v>
      </c>
      <c r="H144" s="2">
        <f t="shared" si="19"/>
        <v>0.00014077668213862118</v>
      </c>
      <c r="I144" s="13">
        <f t="shared" si="20"/>
        <v>0.00014077668213862118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</row>
    <row r="145" spans="1:243" ht="13.5">
      <c r="A145" s="2"/>
      <c r="B145" s="12">
        <v>131</v>
      </c>
      <c r="C145" s="15">
        <f t="shared" si="14"/>
        <v>2.2863813201125716</v>
      </c>
      <c r="D145" s="57">
        <f t="shared" si="15"/>
        <v>0.004751056921297672</v>
      </c>
      <c r="E145" s="58">
        <f t="shared" si="16"/>
        <v>-0.00032097574571537946</v>
      </c>
      <c r="F145" s="2">
        <f t="shared" si="17"/>
        <v>5.421010862427522E-20</v>
      </c>
      <c r="G145" s="2">
        <f t="shared" si="18"/>
        <v>5.636785350371376E-06</v>
      </c>
      <c r="H145" s="2">
        <f t="shared" si="19"/>
        <v>0.00014022591136318965</v>
      </c>
      <c r="I145" s="13">
        <f t="shared" si="20"/>
        <v>0.00014022591136318965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</row>
    <row r="146" spans="1:243" ht="13.5">
      <c r="A146" s="2"/>
      <c r="B146" s="12">
        <v>132</v>
      </c>
      <c r="C146" s="15">
        <f t="shared" si="14"/>
        <v>2.3038346126325147</v>
      </c>
      <c r="D146" s="57">
        <f t="shared" si="15"/>
        <v>0.004736454292884911</v>
      </c>
      <c r="E146" s="58">
        <f t="shared" si="16"/>
        <v>-0.00032097574571537946</v>
      </c>
      <c r="F146" s="2">
        <f t="shared" si="17"/>
        <v>5.421010862427522E-20</v>
      </c>
      <c r="G146" s="2">
        <f t="shared" si="18"/>
        <v>5.089567476579404E-06</v>
      </c>
      <c r="H146" s="2">
        <f t="shared" si="19"/>
        <v>0.00013967869348939768</v>
      </c>
      <c r="I146" s="13">
        <f t="shared" si="20"/>
        <v>0.00013967869348939768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</row>
    <row r="147" spans="1:243" ht="13.5">
      <c r="A147" s="2"/>
      <c r="B147" s="12">
        <v>133</v>
      </c>
      <c r="C147" s="15">
        <f t="shared" si="14"/>
        <v>2.321287905152458</v>
      </c>
      <c r="D147" s="57">
        <f t="shared" si="15"/>
        <v>0.004723375530654814</v>
      </c>
      <c r="E147" s="58">
        <f t="shared" si="16"/>
        <v>-0.00032097574571537946</v>
      </c>
      <c r="F147" s="2">
        <f t="shared" si="17"/>
        <v>5.421010862427522E-20</v>
      </c>
      <c r="G147" s="2">
        <f t="shared" si="18"/>
        <v>4.545537893640983E-06</v>
      </c>
      <c r="H147" s="2">
        <f t="shared" si="19"/>
        <v>0.00013913466390645925</v>
      </c>
      <c r="I147" s="13">
        <f t="shared" si="20"/>
        <v>0.00013913466390645925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</row>
    <row r="148" spans="1:243" ht="13.5">
      <c r="A148" s="2"/>
      <c r="B148" s="12">
        <v>134</v>
      </c>
      <c r="C148" s="15">
        <f t="shared" si="14"/>
        <v>2.3387411976724017</v>
      </c>
      <c r="D148" s="57">
        <f t="shared" si="15"/>
        <v>0.004711800105940733</v>
      </c>
      <c r="E148" s="58">
        <f t="shared" si="16"/>
        <v>-0.00032097574571537946</v>
      </c>
      <c r="F148" s="2">
        <f t="shared" si="17"/>
        <v>5.421010862427522E-20</v>
      </c>
      <c r="G148" s="2">
        <f t="shared" si="18"/>
        <v>4.0043400928446715E-06</v>
      </c>
      <c r="H148" s="2">
        <f t="shared" si="19"/>
        <v>0.00013859346610566294</v>
      </c>
      <c r="I148" s="13">
        <f t="shared" si="20"/>
        <v>0.00013859346610566294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</row>
    <row r="149" spans="1:243" ht="13.5">
      <c r="A149" s="2"/>
      <c r="B149" s="12">
        <v>135</v>
      </c>
      <c r="C149" s="15">
        <f t="shared" si="14"/>
        <v>2.356194490192345</v>
      </c>
      <c r="D149" s="57">
        <f t="shared" si="15"/>
        <v>0.0047017099627392565</v>
      </c>
      <c r="E149" s="58">
        <f t="shared" si="16"/>
        <v>-0.00032097574571537946</v>
      </c>
      <c r="F149" s="2">
        <f t="shared" si="17"/>
        <v>5.421010862427522E-20</v>
      </c>
      <c r="G149" s="2">
        <f t="shared" si="18"/>
        <v>3.4656247027697873E-06</v>
      </c>
      <c r="H149" s="2">
        <f t="shared" si="19"/>
        <v>0.00013805475071558806</v>
      </c>
      <c r="I149" s="13">
        <f t="shared" si="20"/>
        <v>0.00013805475071558806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</row>
    <row r="150" spans="1:243" ht="13.5">
      <c r="A150" s="2"/>
      <c r="B150" s="12">
        <v>136</v>
      </c>
      <c r="C150" s="15">
        <f t="shared" si="14"/>
        <v>2.373647782712288</v>
      </c>
      <c r="D150" s="57">
        <f t="shared" si="15"/>
        <v>0.004693089448218418</v>
      </c>
      <c r="E150" s="58">
        <f t="shared" si="16"/>
        <v>-0.00032097574571537946</v>
      </c>
      <c r="F150" s="2">
        <f t="shared" si="17"/>
        <v>5.421010862427522E-20</v>
      </c>
      <c r="G150" s="2">
        <f t="shared" si="18"/>
        <v>2.9290485629163143E-06</v>
      </c>
      <c r="H150" s="2">
        <f t="shared" si="19"/>
        <v>0.00013751817457573459</v>
      </c>
      <c r="I150" s="13">
        <f t="shared" si="20"/>
        <v>0.00013751817457573459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</row>
    <row r="151" spans="1:243" ht="13.5">
      <c r="A151" s="2"/>
      <c r="B151" s="12">
        <v>137</v>
      </c>
      <c r="C151" s="15">
        <f t="shared" si="14"/>
        <v>2.3911010752322315</v>
      </c>
      <c r="D151" s="57">
        <f t="shared" si="15"/>
        <v>0.004685925252951261</v>
      </c>
      <c r="E151" s="58">
        <f t="shared" si="16"/>
        <v>-0.00032097574571537946</v>
      </c>
      <c r="F151" s="2">
        <f t="shared" si="17"/>
        <v>5.421010862427522E-20</v>
      </c>
      <c r="G151" s="2">
        <f t="shared" si="18"/>
        <v>2.394273831196614E-06</v>
      </c>
      <c r="H151" s="2">
        <f t="shared" si="19"/>
        <v>0.00013698339984401489</v>
      </c>
      <c r="I151" s="13">
        <f t="shared" si="20"/>
        <v>0.00013698339984401489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</row>
    <row r="152" spans="1:243" ht="13.5">
      <c r="A152" s="2"/>
      <c r="B152" s="12">
        <v>138</v>
      </c>
      <c r="C152" s="15">
        <f t="shared" si="14"/>
        <v>2.408554367752175</v>
      </c>
      <c r="D152" s="57">
        <f t="shared" si="15"/>
        <v>0.004680206360446325</v>
      </c>
      <c r="E152" s="58">
        <f t="shared" si="16"/>
        <v>-0.00032097574571537946</v>
      </c>
      <c r="F152" s="2">
        <f t="shared" si="17"/>
        <v>5.421010862427522E-20</v>
      </c>
      <c r="G152" s="2">
        <f t="shared" si="18"/>
        <v>1.8609671195157773E-06</v>
      </c>
      <c r="H152" s="2">
        <f t="shared" si="19"/>
        <v>0.00013645009313233405</v>
      </c>
      <c r="I152" s="13">
        <f t="shared" si="20"/>
        <v>0.00013645009313233405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</row>
    <row r="153" spans="1:243" ht="13.5">
      <c r="A153" s="2"/>
      <c r="B153" s="12">
        <v>139</v>
      </c>
      <c r="C153" s="15">
        <f t="shared" si="14"/>
        <v>2.426007660272118</v>
      </c>
      <c r="D153" s="57">
        <f t="shared" si="15"/>
        <v>0.004675924005616522</v>
      </c>
      <c r="E153" s="58">
        <f t="shared" si="16"/>
        <v>-0.00032097574571537946</v>
      </c>
      <c r="F153" s="2">
        <f t="shared" si="17"/>
        <v>5.421010862427522E-20</v>
      </c>
      <c r="G153" s="2">
        <f t="shared" si="18"/>
        <v>1.3287986533327967E-06</v>
      </c>
      <c r="H153" s="2">
        <f t="shared" si="19"/>
        <v>0.00013591792466615107</v>
      </c>
      <c r="I153" s="13">
        <f t="shared" si="20"/>
        <v>0.00013591792466615107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</row>
    <row r="154" spans="1:243" ht="13.5">
      <c r="A154" s="2"/>
      <c r="B154" s="12">
        <v>140</v>
      </c>
      <c r="C154" s="15">
        <f t="shared" si="14"/>
        <v>2.443460952792061</v>
      </c>
      <c r="D154" s="57">
        <f t="shared" si="15"/>
        <v>0.004673071641893563</v>
      </c>
      <c r="E154" s="58">
        <f t="shared" si="16"/>
        <v>-0.00032097574571537946</v>
      </c>
      <c r="F154" s="2">
        <f t="shared" si="17"/>
        <v>5.421010862427522E-20</v>
      </c>
      <c r="G154" s="2">
        <f t="shared" si="18"/>
        <v>7.974414487632586E-07</v>
      </c>
      <c r="H154" s="2">
        <f t="shared" si="19"/>
        <v>0.00013538656746158153</v>
      </c>
      <c r="I154" s="13">
        <f t="shared" si="20"/>
        <v>0.00013538656746158153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</row>
    <row r="155" spans="1:243" ht="13.5">
      <c r="A155" s="2"/>
      <c r="B155" s="12">
        <v>141</v>
      </c>
      <c r="C155" s="15">
        <f t="shared" si="14"/>
        <v>2.4609142453120048</v>
      </c>
      <c r="D155" s="57">
        <f t="shared" si="15"/>
        <v>0.00467164491675752</v>
      </c>
      <c r="E155" s="58">
        <f t="shared" si="16"/>
        <v>-0.00032097574571537946</v>
      </c>
      <c r="F155" s="2">
        <f t="shared" si="17"/>
        <v>5.421010862427522E-20</v>
      </c>
      <c r="G155" s="2">
        <f t="shared" si="18"/>
        <v>2.6657050622436174E-07</v>
      </c>
      <c r="H155" s="2">
        <f t="shared" si="19"/>
        <v>0.00013485569651904263</v>
      </c>
      <c r="I155" s="13">
        <f t="shared" si="20"/>
        <v>0.00013485569651904263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</row>
    <row r="156" spans="1:243" ht="13.5">
      <c r="A156" s="2"/>
      <c r="B156" s="12">
        <v>142</v>
      </c>
      <c r="C156" s="15">
        <f t="shared" si="14"/>
        <v>2.478367537831948</v>
      </c>
      <c r="D156" s="57">
        <f t="shared" si="15"/>
        <v>0.004671641655510925</v>
      </c>
      <c r="E156" s="58">
        <f t="shared" si="16"/>
        <v>-0.00032097574571537946</v>
      </c>
      <c r="F156" s="2">
        <f t="shared" si="17"/>
        <v>5.421010862427522E-20</v>
      </c>
      <c r="G156" s="2">
        <f t="shared" si="18"/>
        <v>-2.6413798692725976E-07</v>
      </c>
      <c r="H156" s="2">
        <f t="shared" si="19"/>
        <v>0.000134324988025891</v>
      </c>
      <c r="I156" s="13">
        <f t="shared" si="20"/>
        <v>0.000134324988025891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</row>
    <row r="157" spans="1:243" ht="13.5">
      <c r="A157" s="2"/>
      <c r="B157" s="12">
        <v>143</v>
      </c>
      <c r="C157" s="15">
        <f t="shared" si="14"/>
        <v>2.495820830351891</v>
      </c>
      <c r="D157" s="57">
        <f t="shared" si="15"/>
        <v>0.004673061853184623</v>
      </c>
      <c r="E157" s="58">
        <f t="shared" si="16"/>
        <v>-0.00032097574571537946</v>
      </c>
      <c r="F157" s="2">
        <f t="shared" si="17"/>
        <v>5.421010862427522E-20</v>
      </c>
      <c r="G157" s="2">
        <f t="shared" si="18"/>
        <v>-7.950074467633073E-07</v>
      </c>
      <c r="H157" s="2">
        <f t="shared" si="19"/>
        <v>0.00013379411856605496</v>
      </c>
      <c r="I157" s="13">
        <f t="shared" si="20"/>
        <v>0.00013379411856605496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</row>
    <row r="158" spans="1:243" ht="13.5">
      <c r="A158" s="2"/>
      <c r="B158" s="12">
        <v>144</v>
      </c>
      <c r="C158" s="15">
        <f t="shared" si="14"/>
        <v>2.5132741228718345</v>
      </c>
      <c r="D158" s="57">
        <f t="shared" si="15"/>
        <v>0.004675907674519287</v>
      </c>
      <c r="E158" s="58">
        <f t="shared" si="16"/>
        <v>-0.00032097574571537946</v>
      </c>
      <c r="F158" s="2">
        <f t="shared" si="17"/>
        <v>5.421010862427522E-20</v>
      </c>
      <c r="G158" s="2">
        <f t="shared" si="18"/>
        <v>-1.3263616824854552E-06</v>
      </c>
      <c r="H158" s="2">
        <f t="shared" si="19"/>
        <v>0.00013326276433033282</v>
      </c>
      <c r="I158" s="13">
        <f t="shared" si="20"/>
        <v>0.00013326276433033282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</row>
    <row r="159" spans="1:243" ht="13.5">
      <c r="A159" s="2"/>
      <c r="B159" s="12">
        <v>145</v>
      </c>
      <c r="C159" s="15">
        <f t="shared" si="14"/>
        <v>2.530727415391778</v>
      </c>
      <c r="D159" s="57">
        <f t="shared" si="15"/>
        <v>0.004680183462022461</v>
      </c>
      <c r="E159" s="58">
        <f t="shared" si="16"/>
        <v>-0.00032097574571537946</v>
      </c>
      <c r="F159" s="2">
        <f t="shared" si="17"/>
        <v>5.421010862427522E-20</v>
      </c>
      <c r="G159" s="2">
        <f t="shared" si="18"/>
        <v>-1.8585256864600552E-06</v>
      </c>
      <c r="H159" s="2">
        <f t="shared" si="19"/>
        <v>0.00013273060032635822</v>
      </c>
      <c r="I159" s="13">
        <f t="shared" si="20"/>
        <v>0.00013273060032635822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</row>
    <row r="160" spans="1:243" ht="13.5">
      <c r="A160" s="2"/>
      <c r="B160" s="12">
        <v>146</v>
      </c>
      <c r="C160" s="15">
        <f t="shared" si="14"/>
        <v>2.548180707911721</v>
      </c>
      <c r="D160" s="57">
        <f t="shared" si="15"/>
        <v>0.004685895752156992</v>
      </c>
      <c r="E160" s="58">
        <f t="shared" si="16"/>
        <v>-0.00032097574571537946</v>
      </c>
      <c r="F160" s="2">
        <f t="shared" si="17"/>
        <v>5.421010862427522E-20</v>
      </c>
      <c r="G160" s="2">
        <f t="shared" si="18"/>
        <v>-2.3918264313582682E-06</v>
      </c>
      <c r="H160" s="2">
        <f t="shared" si="19"/>
        <v>0.00013219729958146</v>
      </c>
      <c r="I160" s="13">
        <f t="shared" si="20"/>
        <v>0.00013219729958146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</row>
    <row r="161" spans="1:243" ht="13.5">
      <c r="A161" s="2"/>
      <c r="B161" s="12">
        <v>147</v>
      </c>
      <c r="C161" s="15">
        <f t="shared" si="14"/>
        <v>2.5656340004316642</v>
      </c>
      <c r="D161" s="57">
        <f t="shared" si="15"/>
        <v>0.00469305329977332</v>
      </c>
      <c r="E161" s="58">
        <f t="shared" si="16"/>
        <v>-0.00032097574571537946</v>
      </c>
      <c r="F161" s="2">
        <f t="shared" si="17"/>
        <v>5.421010862427522E-20</v>
      </c>
      <c r="G161" s="2">
        <f t="shared" si="18"/>
        <v>-2.926593677288203E-06</v>
      </c>
      <c r="H161" s="2">
        <f t="shared" si="19"/>
        <v>0.00013166253233553007</v>
      </c>
      <c r="I161" s="13">
        <f t="shared" si="20"/>
        <v>0.00013166253233553007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</row>
    <row r="162" spans="1:243" ht="13.5">
      <c r="A162" s="2"/>
      <c r="B162" s="12">
        <v>148</v>
      </c>
      <c r="C162" s="15">
        <f t="shared" si="14"/>
        <v>2.5830872929516078</v>
      </c>
      <c r="D162" s="57">
        <f t="shared" si="15"/>
        <v>0.004701667110956012</v>
      </c>
      <c r="E162" s="58">
        <f t="shared" si="16"/>
        <v>-0.00032097574571537946</v>
      </c>
      <c r="F162" s="2">
        <f t="shared" si="17"/>
        <v>5.421010862427522E-20</v>
      </c>
      <c r="G162" s="2">
        <f t="shared" si="18"/>
        <v>-3.463160793804043E-06</v>
      </c>
      <c r="H162" s="2">
        <f t="shared" si="19"/>
        <v>0.00013112596521901423</v>
      </c>
      <c r="I162" s="13">
        <f t="shared" si="20"/>
        <v>0.00013112596521901423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</row>
    <row r="163" spans="1:243" ht="13.5">
      <c r="A163" s="2"/>
      <c r="B163" s="12">
        <v>149</v>
      </c>
      <c r="C163" s="15">
        <f t="shared" si="14"/>
        <v>2.600540585471551</v>
      </c>
      <c r="D163" s="57">
        <f t="shared" si="15"/>
        <v>0.0047117504845146435</v>
      </c>
      <c r="E163" s="58">
        <f t="shared" si="16"/>
        <v>-0.00032097574571537946</v>
      </c>
      <c r="F163" s="2">
        <f t="shared" si="17"/>
        <v>5.421010862427522E-20</v>
      </c>
      <c r="G163" s="2">
        <f t="shared" si="18"/>
        <v>-4.001865600677945E-06</v>
      </c>
      <c r="H163" s="2">
        <f t="shared" si="19"/>
        <v>0.00013058726041214033</v>
      </c>
      <c r="I163" s="13">
        <f t="shared" si="20"/>
        <v>0.00013058726041214033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</row>
    <row r="164" spans="1:243" ht="13.5">
      <c r="A164" s="2"/>
      <c r="B164" s="12">
        <v>150</v>
      </c>
      <c r="C164" s="15">
        <f t="shared" si="14"/>
        <v>2.6179938779914944</v>
      </c>
      <c r="D164" s="57">
        <f t="shared" si="15"/>
        <v>0.00472331906241157</v>
      </c>
      <c r="E164" s="58">
        <f t="shared" si="16"/>
        <v>-0.00032097574571537946</v>
      </c>
      <c r="F164" s="2">
        <f t="shared" si="17"/>
        <v>5.421010862427522E-20</v>
      </c>
      <c r="G164" s="2">
        <f t="shared" si="18"/>
        <v>-4.5430512318755945E-06</v>
      </c>
      <c r="H164" s="2">
        <f t="shared" si="19"/>
        <v>0.00013004607478094268</v>
      </c>
      <c r="I164" s="13">
        <f t="shared" si="20"/>
        <v>0.00013004607478094268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</row>
    <row r="165" spans="1:243" ht="13.5">
      <c r="A165" s="2"/>
      <c r="B165" s="12">
        <v>151</v>
      </c>
      <c r="C165" s="15">
        <f t="shared" si="14"/>
        <v>2.6354471705114375</v>
      </c>
      <c r="D165" s="57">
        <f t="shared" si="15"/>
        <v>0.004736390889484843</v>
      </c>
      <c r="E165" s="58">
        <f t="shared" si="16"/>
        <v>-0.00032097574571537946</v>
      </c>
      <c r="F165" s="2">
        <f t="shared" si="17"/>
        <v>5.421010862427522E-20</v>
      </c>
      <c r="G165" s="2">
        <f t="shared" si="18"/>
        <v>-5.087067028508585E-06</v>
      </c>
      <c r="H165" s="2">
        <f t="shared" si="19"/>
        <v>0.00012950205898430969</v>
      </c>
      <c r="I165" s="13">
        <f t="shared" si="20"/>
        <v>0.00012950205898430969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</row>
    <row r="166" spans="1:243" ht="13.5">
      <c r="A166" s="2"/>
      <c r="B166" s="12">
        <v>152</v>
      </c>
      <c r="C166" s="15">
        <f t="shared" si="14"/>
        <v>2.652900463031381</v>
      </c>
      <c r="D166" s="57">
        <f t="shared" si="15"/>
        <v>0.004750986482894317</v>
      </c>
      <c r="E166" s="58">
        <f t="shared" si="16"/>
        <v>-0.00032097574571537946</v>
      </c>
      <c r="F166" s="2">
        <f t="shared" si="17"/>
        <v>5.421010862427522E-20</v>
      </c>
      <c r="G166" s="2">
        <f t="shared" si="18"/>
        <v>-5.634269464316333E-06</v>
      </c>
      <c r="H166" s="2">
        <f t="shared" si="19"/>
        <v>0.00012895485654850194</v>
      </c>
      <c r="I166" s="13">
        <f t="shared" si="20"/>
        <v>0.00012895485654850194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</row>
    <row r="167" spans="1:243" ht="13.5">
      <c r="A167" s="2"/>
      <c r="B167" s="12">
        <v>153</v>
      </c>
      <c r="C167" s="15">
        <f t="shared" si="14"/>
        <v>2.670353755551324</v>
      </c>
      <c r="D167" s="57">
        <f t="shared" si="15"/>
        <v>0.004767128911793881</v>
      </c>
      <c r="E167" s="58">
        <f t="shared" si="16"/>
        <v>-0.00032097574571537946</v>
      </c>
      <c r="F167" s="2">
        <f t="shared" si="17"/>
        <v>5.421010862427522E-20</v>
      </c>
      <c r="G167" s="2">
        <f t="shared" si="18"/>
        <v>-6.1850231105609055E-06</v>
      </c>
      <c r="H167" s="2">
        <f t="shared" si="19"/>
        <v>0.00012840410290225737</v>
      </c>
      <c r="I167" s="13">
        <f t="shared" si="20"/>
        <v>0.00012840410290225737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</row>
    <row r="168" spans="1:243" ht="13.5">
      <c r="A168" s="2"/>
      <c r="B168" s="12">
        <v>154</v>
      </c>
      <c r="C168" s="15">
        <f t="shared" si="14"/>
        <v>2.6878070480712672</v>
      </c>
      <c r="D168" s="57">
        <f t="shared" si="15"/>
        <v>0.004784843887813347</v>
      </c>
      <c r="E168" s="58">
        <f t="shared" si="16"/>
        <v>-0.00032097574571537946</v>
      </c>
      <c r="F168" s="2">
        <f t="shared" si="17"/>
        <v>5.421010862427522E-20</v>
      </c>
      <c r="G168" s="2">
        <f t="shared" si="18"/>
        <v>-6.739701644775664E-06</v>
      </c>
      <c r="H168" s="2">
        <f t="shared" si="19"/>
        <v>0.0001278494243680426</v>
      </c>
      <c r="I168" s="13">
        <f t="shared" si="20"/>
        <v>0.0001278494243680426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</row>
    <row r="169" spans="1:243" ht="13.5">
      <c r="A169" s="2"/>
      <c r="B169" s="12">
        <v>155</v>
      </c>
      <c r="C169" s="15">
        <f t="shared" si="14"/>
        <v>2.705260340591211</v>
      </c>
      <c r="D169" s="57">
        <f t="shared" si="15"/>
        <v>0.0048041598670213355</v>
      </c>
      <c r="E169" s="58">
        <f t="shared" si="16"/>
        <v>-0.00032097574571537946</v>
      </c>
      <c r="F169" s="2">
        <f t="shared" si="17"/>
        <v>5.421010862427522E-20</v>
      </c>
      <c r="G169" s="2">
        <f t="shared" si="18"/>
        <v>-7.298688909807005E-06</v>
      </c>
      <c r="H169" s="2">
        <f t="shared" si="19"/>
        <v>0.00012729043710301127</v>
      </c>
      <c r="I169" s="13">
        <f t="shared" si="20"/>
        <v>0.00012729043710301127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</row>
    <row r="170" spans="1:243" ht="13.5">
      <c r="A170" s="2"/>
      <c r="B170" s="12">
        <v>156</v>
      </c>
      <c r="C170" s="15">
        <f t="shared" si="14"/>
        <v>2.7227136331111543</v>
      </c>
      <c r="D170" s="57">
        <f t="shared" si="15"/>
        <v>0.004825108164136228</v>
      </c>
      <c r="E170" s="58">
        <f t="shared" si="16"/>
        <v>-0.00032097574571537946</v>
      </c>
      <c r="F170" s="2">
        <f t="shared" si="17"/>
        <v>5.421010862427522E-20</v>
      </c>
      <c r="G170" s="2">
        <f t="shared" si="18"/>
        <v>-7.862380030920768E-06</v>
      </c>
      <c r="H170" s="2">
        <f t="shared" si="19"/>
        <v>0.0001267267459818975</v>
      </c>
      <c r="I170" s="13">
        <f t="shared" si="20"/>
        <v>0.0001267267459818975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</row>
    <row r="171" spans="1:243" ht="13.5">
      <c r="A171" s="2"/>
      <c r="B171" s="12">
        <v>157</v>
      </c>
      <c r="C171" s="15">
        <f t="shared" si="14"/>
        <v>2.7401669256310974</v>
      </c>
      <c r="D171" s="57">
        <f t="shared" si="15"/>
        <v>0.004847723079857489</v>
      </c>
      <c r="E171" s="58">
        <f t="shared" si="16"/>
        <v>-0.00032097574571537946</v>
      </c>
      <c r="F171" s="2">
        <f t="shared" si="17"/>
        <v>5.421010862427522E-20</v>
      </c>
      <c r="G171" s="2">
        <f t="shared" si="18"/>
        <v>-8.43118259685749E-06</v>
      </c>
      <c r="H171" s="2">
        <f t="shared" si="19"/>
        <v>0.00012615794341596078</v>
      </c>
      <c r="I171" s="13">
        <f t="shared" si="20"/>
        <v>0.00012615794341596078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</row>
    <row r="172" spans="1:243" ht="13.5">
      <c r="A172" s="2"/>
      <c r="B172" s="12">
        <v>158</v>
      </c>
      <c r="C172" s="15">
        <f t="shared" si="14"/>
        <v>2.7576202181510405</v>
      </c>
      <c r="D172" s="57">
        <f t="shared" si="15"/>
        <v>0.004872042042305888</v>
      </c>
      <c r="E172" s="58">
        <f t="shared" si="16"/>
        <v>-0.00032097574571537946</v>
      </c>
      <c r="F172" s="2">
        <f t="shared" si="17"/>
        <v>5.421010862427522E-20</v>
      </c>
      <c r="G172" s="2">
        <f t="shared" si="18"/>
        <v>-9.005517911053751E-06</v>
      </c>
      <c r="H172" s="2">
        <f t="shared" si="19"/>
        <v>0.00012558360810176452</v>
      </c>
      <c r="I172" s="13">
        <f t="shared" si="20"/>
        <v>0.00012558360810176452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</row>
    <row r="173" spans="1:243" ht="13.5">
      <c r="A173" s="2"/>
      <c r="B173" s="12">
        <v>159</v>
      </c>
      <c r="C173" s="15">
        <f t="shared" si="14"/>
        <v>2.7750735106709836</v>
      </c>
      <c r="D173" s="57">
        <f t="shared" si="15"/>
        <v>0.004898105763689899</v>
      </c>
      <c r="E173" s="58">
        <f t="shared" si="16"/>
        <v>-0.00032097574571537946</v>
      </c>
      <c r="F173" s="2">
        <f t="shared" si="17"/>
        <v>5.421010862427522E-20</v>
      </c>
      <c r="G173" s="2">
        <f t="shared" si="18"/>
        <v>-9.585822327462523E-06</v>
      </c>
      <c r="H173" s="2">
        <f t="shared" si="19"/>
        <v>0.00012500330368535575</v>
      </c>
      <c r="I173" s="13">
        <f t="shared" si="20"/>
        <v>0.00012500330368535575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</row>
    <row r="174" spans="1:243" ht="13.5">
      <c r="A174" s="2"/>
      <c r="B174" s="12">
        <v>160</v>
      </c>
      <c r="C174" s="15">
        <f t="shared" si="14"/>
        <v>2.792526803190927</v>
      </c>
      <c r="D174" s="57">
        <f t="shared" si="15"/>
        <v>0.004925958413458936</v>
      </c>
      <c r="E174" s="58">
        <f t="shared" si="16"/>
        <v>-0.00032097574571537946</v>
      </c>
      <c r="F174" s="2">
        <f t="shared" si="17"/>
        <v>5.421010862427522E-20</v>
      </c>
      <c r="G174" s="2">
        <f t="shared" si="18"/>
        <v>-1.0172548673081927E-05</v>
      </c>
      <c r="H174" s="2">
        <f t="shared" si="19"/>
        <v>0.00012441657733973634</v>
      </c>
      <c r="I174" s="13">
        <f t="shared" si="20"/>
        <v>0.00012441657733973634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</row>
    <row r="175" spans="1:243" ht="13.5">
      <c r="A175" s="2"/>
      <c r="B175" s="12">
        <v>161</v>
      </c>
      <c r="C175" s="15">
        <f t="shared" si="14"/>
        <v>2.8099800957108707</v>
      </c>
      <c r="D175" s="57">
        <f t="shared" si="15"/>
        <v>0.004955647809364085</v>
      </c>
      <c r="E175" s="58">
        <f t="shared" si="16"/>
        <v>-0.00032097574571537946</v>
      </c>
      <c r="F175" s="2">
        <f t="shared" si="17"/>
        <v>5.421010862427522E-20</v>
      </c>
      <c r="G175" s="2">
        <f t="shared" si="18"/>
        <v>-1.0766167771847357E-05</v>
      </c>
      <c r="H175" s="2">
        <f t="shared" si="19"/>
        <v>0.00012382295824097091</v>
      </c>
      <c r="I175" s="13">
        <f t="shared" si="20"/>
        <v>0.00012382295824097091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</row>
    <row r="176" spans="1:243" ht="13.5">
      <c r="A176" s="2"/>
      <c r="B176" s="12">
        <v>162</v>
      </c>
      <c r="C176" s="15">
        <f t="shared" si="14"/>
        <v>2.827433388230814</v>
      </c>
      <c r="D176" s="57">
        <f t="shared" si="15"/>
        <v>0.0049872256280267145</v>
      </c>
      <c r="E176" s="58">
        <f t="shared" si="16"/>
        <v>-0.00032097574571537946</v>
      </c>
      <c r="F176" s="2">
        <f t="shared" si="17"/>
        <v>5.421010862427522E-20</v>
      </c>
      <c r="G176" s="2">
        <f t="shared" si="18"/>
        <v>-1.136717008110022E-05</v>
      </c>
      <c r="H176" s="2">
        <f t="shared" si="19"/>
        <v>0.00012322195593171805</v>
      </c>
      <c r="I176" s="13">
        <f t="shared" si="20"/>
        <v>0.00012322195593171805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</row>
    <row r="177" spans="1:243" ht="13.5">
      <c r="A177" s="2"/>
      <c r="B177" s="12">
        <v>163</v>
      </c>
      <c r="C177" s="15">
        <f t="shared" si="14"/>
        <v>2.844886680750757</v>
      </c>
      <c r="D177" s="57">
        <f t="shared" si="15"/>
        <v>0.005020747636816598</v>
      </c>
      <c r="E177" s="58">
        <f t="shared" si="16"/>
        <v>-0.00032097574571537946</v>
      </c>
      <c r="F177" s="2">
        <f t="shared" si="17"/>
        <v>5.421010862427522E-20</v>
      </c>
      <c r="G177" s="2">
        <f t="shared" si="18"/>
        <v>-1.1976067452623695E-05</v>
      </c>
      <c r="H177" s="2">
        <f t="shared" si="19"/>
        <v>0.00012261305856019458</v>
      </c>
      <c r="I177" s="13">
        <f t="shared" si="20"/>
        <v>0.00012261305856019458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</row>
    <row r="178" spans="1:243" ht="13.5">
      <c r="A178" s="2"/>
      <c r="B178" s="12">
        <v>164</v>
      </c>
      <c r="C178" s="15">
        <f t="shared" si="14"/>
        <v>2.8623399732707004</v>
      </c>
      <c r="D178" s="57">
        <f t="shared" si="15"/>
        <v>0.0050562739490691115</v>
      </c>
      <c r="E178" s="58">
        <f t="shared" si="16"/>
        <v>-0.00032097574571537946</v>
      </c>
      <c r="F178" s="2">
        <f t="shared" si="17"/>
        <v>5.421010862427522E-20</v>
      </c>
      <c r="G178" s="2">
        <f t="shared" si="18"/>
        <v>-1.2593395030235932E-05</v>
      </c>
      <c r="H178" s="2">
        <f t="shared" si="19"/>
        <v>0.00012199573098258234</v>
      </c>
      <c r="I178" s="13">
        <f t="shared" si="20"/>
        <v>0.00012199573098258234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</row>
    <row r="179" spans="1:243" ht="13.5">
      <c r="A179" s="2"/>
      <c r="B179" s="12">
        <v>165</v>
      </c>
      <c r="C179" s="15">
        <f t="shared" si="14"/>
        <v>2.8797932657906435</v>
      </c>
      <c r="D179" s="57">
        <f t="shared" si="15"/>
        <v>0.005093869304927684</v>
      </c>
      <c r="E179" s="58">
        <f t="shared" si="16"/>
        <v>-0.00032097574571537946</v>
      </c>
      <c r="F179" s="2">
        <f t="shared" si="17"/>
        <v>5.421010862427522E-20</v>
      </c>
      <c r="G179" s="2">
        <f t="shared" si="18"/>
        <v>-1.3219713305256953E-05</v>
      </c>
      <c r="H179" s="2">
        <f t="shared" si="19"/>
        <v>0.00012136941270756132</v>
      </c>
      <c r="I179" s="13">
        <f t="shared" si="20"/>
        <v>0.00012136941270756132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</row>
    <row r="180" spans="1:243" ht="13.5">
      <c r="A180" s="2"/>
      <c r="B180" s="12">
        <v>166</v>
      </c>
      <c r="C180" s="15">
        <f t="shared" si="14"/>
        <v>2.897246558310587</v>
      </c>
      <c r="D180" s="57">
        <f t="shared" si="15"/>
        <v>0.005133603380389319</v>
      </c>
      <c r="E180" s="58">
        <f t="shared" si="16"/>
        <v>-0.00032097574571537946</v>
      </c>
      <c r="F180" s="2">
        <f t="shared" si="17"/>
        <v>5.421010862427522E-20</v>
      </c>
      <c r="G180" s="2">
        <f t="shared" si="18"/>
        <v>-1.3855610340507418E-05</v>
      </c>
      <c r="H180" s="2">
        <f t="shared" si="19"/>
        <v>0.00012073351567231085</v>
      </c>
      <c r="I180" s="13">
        <f t="shared" si="20"/>
        <v>0.00012073351567231085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</row>
    <row r="181" spans="1:243" ht="13.5">
      <c r="A181" s="2"/>
      <c r="B181" s="12">
        <v>167</v>
      </c>
      <c r="C181" s="15">
        <f t="shared" si="14"/>
        <v>2.91469985083053</v>
      </c>
      <c r="D181" s="57">
        <f t="shared" si="15"/>
        <v>0.005175551127461892</v>
      </c>
      <c r="E181" s="58">
        <f t="shared" si="16"/>
        <v>-0.00032097574571537946</v>
      </c>
      <c r="F181" s="2">
        <f t="shared" si="17"/>
        <v>5.421010862427522E-20</v>
      </c>
      <c r="G181" s="2">
        <f t="shared" si="18"/>
        <v>-1.4501704188041309E-05</v>
      </c>
      <c r="H181" s="2">
        <f t="shared" si="19"/>
        <v>0.00012008742182477696</v>
      </c>
      <c r="I181" s="13">
        <f t="shared" si="20"/>
        <v>0.00012008742182477696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</row>
    <row r="182" spans="1:243" ht="13.5">
      <c r="A182" s="2"/>
      <c r="B182" s="12">
        <v>168</v>
      </c>
      <c r="C182" s="15">
        <f t="shared" si="14"/>
        <v>2.9321531433504737</v>
      </c>
      <c r="D182" s="57">
        <f t="shared" si="15"/>
        <v>0.005219793148719102</v>
      </c>
      <c r="E182" s="58">
        <f t="shared" si="16"/>
        <v>-0.00032097574571537946</v>
      </c>
      <c r="F182" s="2">
        <f t="shared" si="17"/>
        <v>5.421010862427522E-20</v>
      </c>
      <c r="G182" s="2">
        <f t="shared" si="18"/>
        <v>-1.5158645519153247E-05</v>
      </c>
      <c r="H182" s="2">
        <f t="shared" si="19"/>
        <v>0.00011943048049366502</v>
      </c>
      <c r="I182" s="13">
        <f t="shared" si="20"/>
        <v>0.00011943048049366502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</row>
    <row r="183" spans="1:243" ht="13.5">
      <c r="A183" s="2"/>
      <c r="B183" s="12">
        <v>169</v>
      </c>
      <c r="C183" s="15">
        <f t="shared" si="14"/>
        <v>2.949606435870417</v>
      </c>
      <c r="D183" s="57">
        <f t="shared" si="15"/>
        <v>0.005266416109969441</v>
      </c>
      <c r="E183" s="58">
        <f t="shared" si="16"/>
        <v>-0.00032097574571537946</v>
      </c>
      <c r="F183" s="2">
        <f t="shared" si="17"/>
        <v>5.421010862427522E-20</v>
      </c>
      <c r="G183" s="2">
        <f t="shared" si="18"/>
        <v>-1.582712049408297E-05</v>
      </c>
      <c r="H183" s="2">
        <f t="shared" si="19"/>
        <v>0.0001187620055187353</v>
      </c>
      <c r="I183" s="13">
        <f t="shared" si="20"/>
        <v>0.0001187620055187353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</row>
    <row r="184" spans="1:243" ht="13.5">
      <c r="A184" s="2"/>
      <c r="B184" s="12">
        <v>170</v>
      </c>
      <c r="C184" s="15">
        <f t="shared" si="14"/>
        <v>2.96705972839036</v>
      </c>
      <c r="D184" s="57">
        <f t="shared" si="15"/>
        <v>0.0053155131952483115</v>
      </c>
      <c r="E184" s="58">
        <f t="shared" si="16"/>
        <v>-0.00032097574571537946</v>
      </c>
      <c r="F184" s="2">
        <f t="shared" si="17"/>
        <v>5.421010862427522E-20</v>
      </c>
      <c r="G184" s="2">
        <f t="shared" si="18"/>
        <v>-1.650785389628595E-05</v>
      </c>
      <c r="H184" s="2">
        <f t="shared" si="19"/>
        <v>0.00011808127211653232</v>
      </c>
      <c r="I184" s="13">
        <f t="shared" si="20"/>
        <v>0.00011808127211653232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</row>
    <row r="185" spans="1:243" ht="13.5">
      <c r="A185" s="2"/>
      <c r="B185" s="12">
        <v>171</v>
      </c>
      <c r="C185" s="15">
        <f t="shared" si="14"/>
        <v>2.9845130209103035</v>
      </c>
      <c r="D185" s="57">
        <f t="shared" si="15"/>
        <v>0.005367184608907842</v>
      </c>
      <c r="E185" s="58">
        <f t="shared" si="16"/>
        <v>-0.00032097574571537946</v>
      </c>
      <c r="F185" s="2">
        <f t="shared" si="17"/>
        <v>5.421010862427522E-20</v>
      </c>
      <c r="G185" s="2">
        <f t="shared" si="18"/>
        <v>-1.7201612567019353E-05</v>
      </c>
      <c r="H185" s="2">
        <f t="shared" si="19"/>
        <v>0.00011738751344579892</v>
      </c>
      <c r="I185" s="13">
        <f t="shared" si="20"/>
        <v>0.00011738751344579892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</row>
    <row r="186" spans="1:243" ht="13.5">
      <c r="A186" s="2"/>
      <c r="B186" s="12">
        <v>172</v>
      </c>
      <c r="C186" s="15">
        <f t="shared" si="14"/>
        <v>3.001966313430247</v>
      </c>
      <c r="D186" s="57">
        <f t="shared" si="15"/>
        <v>0.005421538130229232</v>
      </c>
      <c r="E186" s="58">
        <f t="shared" si="16"/>
        <v>-0.00032097574571537946</v>
      </c>
      <c r="F186" s="2">
        <f t="shared" si="17"/>
        <v>5.421010862427522E-20</v>
      </c>
      <c r="G186" s="2">
        <f t="shared" si="18"/>
        <v>-1.79092091711075E-05</v>
      </c>
      <c r="H186" s="2">
        <f t="shared" si="19"/>
        <v>0.00011667991684171077</v>
      </c>
      <c r="I186" s="13">
        <f t="shared" si="20"/>
        <v>0.00011667991684171077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</row>
    <row r="187" spans="1:243" ht="13.5">
      <c r="A187" s="2"/>
      <c r="B187" s="12">
        <v>173</v>
      </c>
      <c r="C187" s="15">
        <f t="shared" si="14"/>
        <v>3.01941960595019</v>
      </c>
      <c r="D187" s="57">
        <f t="shared" si="15"/>
        <v>0.00547868972673176</v>
      </c>
      <c r="E187" s="58">
        <f t="shared" si="16"/>
        <v>-0.00032097574571537946</v>
      </c>
      <c r="F187" s="2">
        <f t="shared" si="17"/>
        <v>5.421010862427522E-20</v>
      </c>
      <c r="G187" s="2">
        <f t="shared" si="18"/>
        <v>-1.8631506339517045E-05</v>
      </c>
      <c r="H187" s="2">
        <f t="shared" si="19"/>
        <v>0.00011595761967330123</v>
      </c>
      <c r="I187" s="13">
        <f t="shared" si="20"/>
        <v>0.00011595761967330123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</row>
    <row r="188" spans="1:243" ht="13.5">
      <c r="A188" s="2"/>
      <c r="B188" s="12">
        <v>174</v>
      </c>
      <c r="C188" s="15">
        <f t="shared" si="14"/>
        <v>3.036872898470133</v>
      </c>
      <c r="D188" s="57">
        <f t="shared" si="15"/>
        <v>0.005538764233219429</v>
      </c>
      <c r="E188" s="58">
        <f t="shared" si="16"/>
        <v>-0.00032097574571537946</v>
      </c>
      <c r="F188" s="2">
        <f t="shared" si="17"/>
        <v>5.421010862427522E-20</v>
      </c>
      <c r="G188" s="2">
        <f t="shared" si="18"/>
        <v>-1.9369421231152373E-05</v>
      </c>
      <c r="H188" s="2">
        <f t="shared" si="19"/>
        <v>0.0001152197047816659</v>
      </c>
      <c r="I188" s="13">
        <f t="shared" si="20"/>
        <v>0.0001152197047816659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</row>
    <row r="189" spans="1:243" ht="13.5">
      <c r="A189" s="2"/>
      <c r="B189" s="12">
        <v>175</v>
      </c>
      <c r="C189" s="15">
        <f t="shared" si="14"/>
        <v>3.0543261909900767</v>
      </c>
      <c r="D189" s="57">
        <f t="shared" si="15"/>
        <v>0.005601896104609676</v>
      </c>
      <c r="E189" s="58">
        <f t="shared" si="16"/>
        <v>-0.00032097574571537946</v>
      </c>
      <c r="F189" s="2">
        <f t="shared" si="17"/>
        <v>5.421010862427522E-20</v>
      </c>
      <c r="G189" s="2">
        <f t="shared" si="18"/>
        <v>-2.012393056882722E-05</v>
      </c>
      <c r="H189" s="2">
        <f t="shared" si="19"/>
        <v>0.00011446519544399105</v>
      </c>
      <c r="I189" s="13">
        <f t="shared" si="20"/>
        <v>0.00011446519544399105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</row>
    <row r="190" spans="1:243" ht="13.5">
      <c r="A190" s="2"/>
      <c r="B190" s="12">
        <v>176</v>
      </c>
      <c r="C190" s="15">
        <f t="shared" si="14"/>
        <v>3.07177948351002</v>
      </c>
      <c r="D190" s="57">
        <f t="shared" si="15"/>
        <v>0.00566823025175468</v>
      </c>
      <c r="E190" s="58">
        <f t="shared" si="16"/>
        <v>-0.00032097574571537946</v>
      </c>
      <c r="F190" s="2">
        <f t="shared" si="17"/>
        <v>5.421010862427522E-20</v>
      </c>
      <c r="G190" s="2">
        <f t="shared" si="18"/>
        <v>-2.089607620869849E-05</v>
      </c>
      <c r="H190" s="2">
        <f t="shared" si="19"/>
        <v>0.00011369304980411978</v>
      </c>
      <c r="I190" s="13">
        <f t="shared" si="20"/>
        <v>0.00011369304980411978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</row>
    <row r="191" spans="1:243" ht="13.5">
      <c r="A191" s="2"/>
      <c r="B191" s="12">
        <v>177</v>
      </c>
      <c r="C191" s="15">
        <f t="shared" si="14"/>
        <v>3.089232776029963</v>
      </c>
      <c r="D191" s="57">
        <f t="shared" si="15"/>
        <v>0.0057379229708243475</v>
      </c>
      <c r="E191" s="58">
        <f t="shared" si="16"/>
        <v>-0.00032097574571537946</v>
      </c>
      <c r="F191" s="2">
        <f t="shared" si="17"/>
        <v>5.421010862427522E-20</v>
      </c>
      <c r="G191" s="2">
        <f t="shared" si="18"/>
        <v>-2.168697131299524E-05</v>
      </c>
      <c r="H191" s="2">
        <f t="shared" si="19"/>
        <v>0.00011290215469982303</v>
      </c>
      <c r="I191" s="13">
        <f t="shared" si="20"/>
        <v>0.00011290215469982303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</row>
    <row r="192" spans="1:243" ht="13.5">
      <c r="A192" s="2"/>
      <c r="B192" s="12">
        <v>178</v>
      </c>
      <c r="C192" s="15">
        <f t="shared" si="14"/>
        <v>3.1066860685499065</v>
      </c>
      <c r="D192" s="57">
        <f t="shared" si="15"/>
        <v>0.005811142978405586</v>
      </c>
      <c r="E192" s="58">
        <f t="shared" si="16"/>
        <v>-0.00032097574571537946</v>
      </c>
      <c r="F192" s="2">
        <f t="shared" si="17"/>
        <v>5.421010862427522E-20</v>
      </c>
      <c r="G192" s="2">
        <f t="shared" si="18"/>
        <v>-2.2497807204979736E-05</v>
      </c>
      <c r="H192" s="2">
        <f t="shared" si="19"/>
        <v>0.00011209131880783854</v>
      </c>
      <c r="I192" s="13">
        <f t="shared" si="20"/>
        <v>0.00011209131880783854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</row>
    <row r="193" spans="1:243" ht="13.5">
      <c r="A193" s="2"/>
      <c r="B193" s="12">
        <v>179</v>
      </c>
      <c r="C193" s="15">
        <f t="shared" si="14"/>
        <v>3.12413936106985</v>
      </c>
      <c r="D193" s="57">
        <f t="shared" si="15"/>
        <v>0.005888072566330849</v>
      </c>
      <c r="E193" s="58">
        <f t="shared" si="16"/>
        <v>-0.00032097574571537946</v>
      </c>
      <c r="F193" s="2">
        <f t="shared" si="17"/>
        <v>5.421010862427522E-20</v>
      </c>
      <c r="G193" s="2">
        <f t="shared" si="18"/>
        <v>-2.332986099762291E-05</v>
      </c>
      <c r="H193" s="2">
        <f t="shared" si="19"/>
        <v>0.00011125926501519536</v>
      </c>
      <c r="I193" s="13">
        <f t="shared" si="20"/>
        <v>0.00011125926501519536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</row>
    <row r="194" spans="1:243" ht="13.5">
      <c r="A194" s="2"/>
      <c r="B194" s="12">
        <v>180</v>
      </c>
      <c r="C194" s="15">
        <f t="shared" si="14"/>
        <v>3.141592653589793</v>
      </c>
      <c r="D194" s="57">
        <f t="shared" si="15"/>
        <v>0.005968908892430171</v>
      </c>
      <c r="E194" s="58">
        <f t="shared" si="16"/>
        <v>-0.00032097574571537946</v>
      </c>
      <c r="F194" s="2">
        <f t="shared" si="17"/>
        <v>5.421010862427522E-20</v>
      </c>
      <c r="G194" s="2">
        <f t="shared" si="18"/>
        <v>-2.4184504103352822E-05</v>
      </c>
      <c r="H194" s="2">
        <f t="shared" si="19"/>
        <v>0.00011040462190946545</v>
      </c>
      <c r="I194" s="13">
        <f t="shared" si="20"/>
        <v>0.00011040462190946545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</row>
    <row r="195" spans="1:243" ht="13.5">
      <c r="A195" s="2"/>
      <c r="B195" s="12">
        <v>181</v>
      </c>
      <c r="C195" s="15">
        <f t="shared" si="14"/>
        <v>3.159045946109736</v>
      </c>
      <c r="D195" s="57">
        <f t="shared" si="15"/>
        <v>0.006053865425971893</v>
      </c>
      <c r="E195" s="58">
        <f t="shared" si="16"/>
        <v>-0.00032097574571537946</v>
      </c>
      <c r="F195" s="2">
        <f t="shared" si="17"/>
        <v>5.421010862427522E-20</v>
      </c>
      <c r="G195" s="2">
        <f t="shared" si="18"/>
        <v>-2.5063211743336922E-05</v>
      </c>
      <c r="H195" s="2">
        <f t="shared" si="19"/>
        <v>0.00010952591426948135</v>
      </c>
      <c r="I195" s="13">
        <f t="shared" si="20"/>
        <v>0.00010952591426948135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</row>
    <row r="196" spans="1:243" ht="13.5">
      <c r="A196" s="2"/>
      <c r="B196" s="12">
        <v>182</v>
      </c>
      <c r="C196" s="15">
        <f t="shared" si="14"/>
        <v>3.1764992386296798</v>
      </c>
      <c r="D196" s="57">
        <f t="shared" si="15"/>
        <v>0.006143173569594036</v>
      </c>
      <c r="E196" s="58">
        <f t="shared" si="16"/>
        <v>-0.00032097574571537946</v>
      </c>
      <c r="F196" s="2">
        <f t="shared" si="17"/>
        <v>5.421010862427522E-20</v>
      </c>
      <c r="G196" s="2">
        <f t="shared" si="18"/>
        <v>-2.5967573603624672E-05</v>
      </c>
      <c r="H196" s="2">
        <f t="shared" si="19"/>
        <v>0.0001086215524091936</v>
      </c>
      <c r="I196" s="13">
        <f t="shared" si="20"/>
        <v>0.0001086215524091936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</row>
    <row r="197" spans="1:243" ht="13.5">
      <c r="A197" s="2"/>
      <c r="B197" s="12">
        <v>183</v>
      </c>
      <c r="C197" s="15">
        <f t="shared" si="14"/>
        <v>3.193952531149623</v>
      </c>
      <c r="D197" s="57">
        <f t="shared" si="15"/>
        <v>0.006237084483129392</v>
      </c>
      <c r="E197" s="58">
        <f t="shared" si="16"/>
        <v>-0.00032097574571537946</v>
      </c>
      <c r="F197" s="2">
        <f t="shared" si="17"/>
        <v>5.421010862427522E-20</v>
      </c>
      <c r="G197" s="2">
        <f t="shared" si="18"/>
        <v>-2.689930579913291E-05</v>
      </c>
      <c r="H197" s="2">
        <f t="shared" si="19"/>
        <v>0.00010768982021368536</v>
      </c>
      <c r="I197" s="13">
        <f t="shared" si="20"/>
        <v>0.00010768982021368536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</row>
    <row r="198" spans="1:243" ht="13.5">
      <c r="A198" s="2"/>
      <c r="B198" s="12">
        <v>184</v>
      </c>
      <c r="C198" s="15">
        <f t="shared" si="14"/>
        <v>3.211405823669566</v>
      </c>
      <c r="D198" s="57">
        <f t="shared" si="15"/>
        <v>0.006335871139009404</v>
      </c>
      <c r="E198" s="58">
        <f t="shared" si="16"/>
        <v>-0.00032097574571537946</v>
      </c>
      <c r="F198" s="2">
        <f t="shared" si="17"/>
        <v>5.421010862427522E-20</v>
      </c>
      <c r="G198" s="2">
        <f t="shared" si="18"/>
        <v>-2.7860264342760566E-05</v>
      </c>
      <c r="H198" s="2">
        <f t="shared" si="19"/>
        <v>0.0001067288616700577</v>
      </c>
      <c r="I198" s="13">
        <f t="shared" si="20"/>
        <v>0.0001067288616700577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</row>
    <row r="199" spans="1:243" ht="13.5">
      <c r="A199" s="2"/>
      <c r="B199" s="12">
        <v>185</v>
      </c>
      <c r="C199" s="15">
        <f t="shared" si="14"/>
        <v>3.2288591161895095</v>
      </c>
      <c r="D199" s="57">
        <f t="shared" si="15"/>
        <v>0.006439830644043207</v>
      </c>
      <c r="E199" s="58">
        <f t="shared" si="16"/>
        <v>-0.00032097574571537946</v>
      </c>
      <c r="F199" s="2">
        <f t="shared" si="17"/>
        <v>5.421010862427522E-20</v>
      </c>
      <c r="G199" s="2">
        <f t="shared" si="18"/>
        <v>-2.8852460342787545E-05</v>
      </c>
      <c r="H199" s="2">
        <f t="shared" si="19"/>
        <v>0.00010573666567003073</v>
      </c>
      <c r="I199" s="13">
        <f t="shared" si="20"/>
        <v>0.00010573666567003073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</row>
    <row r="200" spans="1:243" ht="13.5">
      <c r="A200" s="2"/>
      <c r="B200" s="12">
        <v>186</v>
      </c>
      <c r="C200" s="15">
        <f t="shared" si="14"/>
        <v>3.246312408709453</v>
      </c>
      <c r="D200" s="57">
        <f t="shared" si="15"/>
        <v>0.006549286868489872</v>
      </c>
      <c r="E200" s="58">
        <f t="shared" si="16"/>
        <v>-0.00032097574571537946</v>
      </c>
      <c r="F200" s="2">
        <f t="shared" si="17"/>
        <v>5.421010862427522E-20</v>
      </c>
      <c r="G200" s="2">
        <f t="shared" si="18"/>
        <v>-2.9878077198342012E-05</v>
      </c>
      <c r="H200" s="2">
        <f t="shared" si="19"/>
        <v>0.00010471104881447626</v>
      </c>
      <c r="I200" s="13">
        <f t="shared" si="20"/>
        <v>0.00010471104881447626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</row>
    <row r="201" spans="1:243" ht="13.5">
      <c r="A201" s="2"/>
      <c r="B201" s="12">
        <v>187</v>
      </c>
      <c r="C201" s="15">
        <f t="shared" si="14"/>
        <v>3.2637657012293966</v>
      </c>
      <c r="D201" s="57">
        <f t="shared" si="15"/>
        <v>0.006664593430700955</v>
      </c>
      <c r="E201" s="58">
        <f t="shared" si="16"/>
        <v>-0.00032097574571537946</v>
      </c>
      <c r="F201" s="2">
        <f t="shared" si="17"/>
        <v>5.421010862427522E-20</v>
      </c>
      <c r="G201" s="2">
        <f t="shared" si="18"/>
        <v>-3.093949010424257E-05</v>
      </c>
      <c r="H201" s="2">
        <f t="shared" si="19"/>
        <v>0.0001036496359085757</v>
      </c>
      <c r="I201" s="13">
        <f t="shared" si="20"/>
        <v>0.0001036496359085757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</row>
    <row r="202" spans="1:243" ht="13.5">
      <c r="A202" s="2"/>
      <c r="B202" s="12">
        <v>188</v>
      </c>
      <c r="C202" s="15">
        <f t="shared" si="14"/>
        <v>3.2812189937493397</v>
      </c>
      <c r="D202" s="57">
        <f t="shared" si="15"/>
        <v>0.00678613709449259</v>
      </c>
      <c r="E202" s="58">
        <f t="shared" si="16"/>
        <v>-0.00032097574571537946</v>
      </c>
      <c r="F202" s="2">
        <f t="shared" si="17"/>
        <v>5.421010862427522E-20</v>
      </c>
      <c r="G202" s="2">
        <f t="shared" si="18"/>
        <v>-3.2039288240470754E-05</v>
      </c>
      <c r="H202" s="2">
        <f t="shared" si="19"/>
        <v>0.00010254983777234752</v>
      </c>
      <c r="I202" s="13">
        <f t="shared" si="20"/>
        <v>0.00010254983777234752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</row>
    <row r="203" spans="1:243" ht="13.5">
      <c r="A203" s="2"/>
      <c r="B203" s="12">
        <v>189</v>
      </c>
      <c r="C203" s="15">
        <f t="shared" si="14"/>
        <v>3.2986722862692828</v>
      </c>
      <c r="D203" s="57">
        <f t="shared" si="15"/>
        <v>0.006914341647168266</v>
      </c>
      <c r="E203" s="58">
        <f t="shared" si="16"/>
        <v>-0.00032097574571537946</v>
      </c>
      <c r="F203" s="2">
        <f t="shared" si="17"/>
        <v>5.421010862427522E-20</v>
      </c>
      <c r="G203" s="2">
        <f t="shared" si="18"/>
        <v>-3.3180300087143344E-05</v>
      </c>
      <c r="H203" s="2">
        <f t="shared" si="19"/>
        <v>0.00010140882592567493</v>
      </c>
      <c r="I203" s="13">
        <f t="shared" si="20"/>
        <v>0.00010140882592567493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</row>
    <row r="204" spans="1:243" ht="13.5">
      <c r="A204" s="2"/>
      <c r="B204" s="12">
        <v>190</v>
      </c>
      <c r="C204" s="15">
        <f t="shared" si="14"/>
        <v>3.3161255787892263</v>
      </c>
      <c r="D204" s="57">
        <f t="shared" si="15"/>
        <v>0.007049672339209239</v>
      </c>
      <c r="E204" s="58">
        <f t="shared" si="16"/>
        <v>-0.00032097574571537946</v>
      </c>
      <c r="F204" s="2">
        <f t="shared" si="17"/>
        <v>5.421010862427522E-20</v>
      </c>
      <c r="G204" s="2">
        <f t="shared" si="18"/>
        <v>-3.43656223906752E-05</v>
      </c>
      <c r="H204" s="2">
        <f t="shared" si="19"/>
        <v>0.00010022350362214307</v>
      </c>
      <c r="I204" s="13">
        <f t="shared" si="20"/>
        <v>0.00010022350362214307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</row>
    <row r="205" spans="1:243" ht="13.5">
      <c r="A205" s="2"/>
      <c r="B205" s="12">
        <v>191</v>
      </c>
      <c r="C205" s="15">
        <f t="shared" si="14"/>
        <v>3.3335788713091694</v>
      </c>
      <c r="D205" s="57">
        <f t="shared" si="15"/>
        <v>0.007192640982655238</v>
      </c>
      <c r="E205" s="58">
        <f t="shared" si="16"/>
        <v>-0.00032097574571537946</v>
      </c>
      <c r="F205" s="2">
        <f t="shared" si="17"/>
        <v>5.421010862427522E-20</v>
      </c>
      <c r="G205" s="2">
        <f t="shared" si="18"/>
        <v>-3.559865341695723E-05</v>
      </c>
      <c r="H205" s="2">
        <f t="shared" si="19"/>
        <v>9.899047259586104E-05</v>
      </c>
      <c r="I205" s="13">
        <f t="shared" si="20"/>
        <v>9.899047259586104E-05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</row>
    <row r="206" spans="1:243" ht="13.5">
      <c r="A206" s="2"/>
      <c r="B206" s="12">
        <v>192</v>
      </c>
      <c r="C206" s="15">
        <f t="shared" si="14"/>
        <v>3.3510321638291125</v>
      </c>
      <c r="D206" s="57">
        <f t="shared" si="15"/>
        <v>0.007343811824850274</v>
      </c>
      <c r="E206" s="58">
        <f t="shared" si="16"/>
        <v>-0.00032097574571537946</v>
      </c>
      <c r="F206" s="2">
        <f t="shared" si="17"/>
        <v>5.421010862427522E-20</v>
      </c>
      <c r="G206" s="2">
        <f t="shared" si="18"/>
        <v>-3.688313124727838E-05</v>
      </c>
      <c r="H206" s="2">
        <f t="shared" si="19"/>
        <v>9.77059947655399E-05</v>
      </c>
      <c r="I206" s="13">
        <f t="shared" si="20"/>
        <v>9.77059947655399E-05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</row>
    <row r="207" spans="1:243" ht="13.5">
      <c r="A207" s="2"/>
      <c r="B207" s="12">
        <v>193</v>
      </c>
      <c r="C207" s="15">
        <f aca="true" t="shared" si="21" ref="C207:C270">B207/180*PI()</f>
        <v>3.368485456349056</v>
      </c>
      <c r="D207" s="57">
        <f aca="true" t="shared" si="22" ref="D207:D270">ABS((SIN($G$2)-SIN($G$2+$G$6))/(COS($G$2)*(COS($G$3-$C207+$G$4)-COS($G$3-$C207))))</f>
        <v>0.007503808338473638</v>
      </c>
      <c r="E207" s="58">
        <f aca="true" t="shared" si="23" ref="E207:E270">ASIN(SIN($G$2)-$D207*COS($G$2)*(COS($G$3-$C207+$G$4)-COS($G$3-$C207)))-$G$2</f>
        <v>-0.00032097574571537946</v>
      </c>
      <c r="F207" s="2">
        <f aca="true" t="shared" si="24" ref="F207:F270">ABS($G$6-$E207)</f>
        <v>5.421010862427522E-20</v>
      </c>
      <c r="G207" s="2">
        <f aca="true" t="shared" si="25" ref="G207:G270">ATAN((COS($G$2)*SIN($G$3+$G$4)-$D207*SIN($G$2)*(SIN($C207+$G$4)-SIN($C207)))/(COS($G$2)*COS($G$3+$G$4)-$D207*SIN($G$2)*(COS($C207+$G$4)-COS($C207))))-($G$3+$G$4)</f>
        <v>-3.822317803614528E-05</v>
      </c>
      <c r="H207" s="2">
        <f aca="true" t="shared" si="26" ref="H207:H270">ABS($G$5-$G207)</f>
        <v>9.6365947976673E-05</v>
      </c>
      <c r="I207" s="13">
        <f aca="true" t="shared" si="27" ref="I207:I270">IF($F207&lt;AVERAGE(F207:F567),H207,"")</f>
        <v>9.6365947976673E-05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</row>
    <row r="208" spans="1:243" ht="13.5">
      <c r="A208" s="2"/>
      <c r="B208" s="12">
        <v>194</v>
      </c>
      <c r="C208" s="15">
        <f t="shared" si="21"/>
        <v>3.385938748868999</v>
      </c>
      <c r="D208" s="57">
        <f t="shared" si="22"/>
        <v>0.007673321098840126</v>
      </c>
      <c r="E208" s="58">
        <f t="shared" si="23"/>
        <v>-0.00032097574571537946</v>
      </c>
      <c r="F208" s="2">
        <f t="shared" si="24"/>
        <v>5.421010862427522E-20</v>
      </c>
      <c r="G208" s="2">
        <f t="shared" si="25"/>
        <v>-3.962335134433115E-05</v>
      </c>
      <c r="H208" s="2">
        <f t="shared" si="26"/>
        <v>9.496577466848712E-05</v>
      </c>
      <c r="I208" s="13">
        <f t="shared" si="27"/>
        <v>9.496577466848712E-05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</row>
    <row r="209" spans="1:243" ht="13.5">
      <c r="A209" s="2"/>
      <c r="B209" s="12">
        <v>195</v>
      </c>
      <c r="C209" s="15">
        <f t="shared" si="21"/>
        <v>3.4033920413889422</v>
      </c>
      <c r="D209" s="57">
        <f t="shared" si="22"/>
        <v>0.00785311695693048</v>
      </c>
      <c r="E209" s="58">
        <f t="shared" si="23"/>
        <v>-0.00032097574571537946</v>
      </c>
      <c r="F209" s="2">
        <f t="shared" si="24"/>
        <v>5.421010862427522E-20</v>
      </c>
      <c r="G209" s="2">
        <f t="shared" si="25"/>
        <v>-4.108870390295838E-05</v>
      </c>
      <c r="H209" s="2">
        <f t="shared" si="26"/>
        <v>9.350042210985989E-05</v>
      </c>
      <c r="I209" s="13">
        <f t="shared" si="27"/>
        <v>9.350042210985989E-05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</row>
    <row r="210" spans="1:243" ht="13.5">
      <c r="A210" s="2"/>
      <c r="B210" s="12">
        <v>196</v>
      </c>
      <c r="C210" s="15">
        <f t="shared" si="21"/>
        <v>3.4208453339088853</v>
      </c>
      <c r="D210" s="57">
        <f t="shared" si="22"/>
        <v>0.008044049763588497</v>
      </c>
      <c r="E210" s="58">
        <f t="shared" si="23"/>
        <v>-0.00032097574571537946</v>
      </c>
      <c r="F210" s="2">
        <f t="shared" si="24"/>
        <v>5.421010862427522E-20</v>
      </c>
      <c r="G210" s="2">
        <f t="shared" si="25"/>
        <v>-4.262485347217293E-05</v>
      </c>
      <c r="H210" s="2">
        <f t="shared" si="26"/>
        <v>9.196427254064534E-05</v>
      </c>
      <c r="I210" s="13">
        <f t="shared" si="27"/>
        <v>9.196427254064534E-05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</row>
    <row r="211" spans="1:243" ht="13.5">
      <c r="A211" s="2"/>
      <c r="B211" s="12">
        <v>197</v>
      </c>
      <c r="C211" s="15">
        <f t="shared" si="21"/>
        <v>3.4382986264288293</v>
      </c>
      <c r="D211" s="57">
        <f t="shared" si="22"/>
        <v>0.008247072959552876</v>
      </c>
      <c r="E211" s="58">
        <f t="shared" si="23"/>
        <v>-0.00032097574571537946</v>
      </c>
      <c r="F211" s="2">
        <f t="shared" si="24"/>
        <v>5.421010862427522E-20</v>
      </c>
      <c r="G211" s="2">
        <f t="shared" si="25"/>
        <v>-4.423806484321613E-05</v>
      </c>
      <c r="H211" s="2">
        <f t="shared" si="26"/>
        <v>9.035106116960214E-05</v>
      </c>
      <c r="I211" s="13">
        <f t="shared" si="27"/>
        <v>9.035106116960214E-05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</row>
    <row r="212" spans="1:243" ht="13.5">
      <c r="A212" s="2"/>
      <c r="B212" s="12">
        <v>198</v>
      </c>
      <c r="C212" s="15">
        <f t="shared" si="21"/>
        <v>3.455751918948773</v>
      </c>
      <c r="D212" s="57">
        <f t="shared" si="22"/>
        <v>0.00846325442113261</v>
      </c>
      <c r="E212" s="58">
        <f t="shared" si="23"/>
        <v>-0.00032097574571537946</v>
      </c>
      <c r="F212" s="2">
        <f t="shared" si="24"/>
        <v>5.421010862427522E-20</v>
      </c>
      <c r="G212" s="2">
        <f t="shared" si="25"/>
        <v>-4.593534651953224E-05</v>
      </c>
      <c r="H212" s="2">
        <f t="shared" si="26"/>
        <v>8.865377949328603E-05</v>
      </c>
      <c r="I212" s="13">
        <f t="shared" si="27"/>
        <v>8.865377949328603E-05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</row>
    <row r="213" spans="1:243" ht="13.5">
      <c r="A213" s="2"/>
      <c r="B213" s="12">
        <v>199</v>
      </c>
      <c r="C213" s="15">
        <f t="shared" si="21"/>
        <v>3.473205211468716</v>
      </c>
      <c r="D213" s="57">
        <f t="shared" si="22"/>
        <v>0.008693794047284339</v>
      </c>
      <c r="E213" s="58">
        <f t="shared" si="23"/>
        <v>-0.00032097574571537946</v>
      </c>
      <c r="F213" s="2">
        <f t="shared" si="24"/>
        <v>5.421010862427522E-20</v>
      </c>
      <c r="G213" s="2">
        <f t="shared" si="25"/>
        <v>-4.7724565240270245E-05</v>
      </c>
      <c r="H213" s="2">
        <f t="shared" si="26"/>
        <v>8.686456077254803E-05</v>
      </c>
      <c r="I213" s="13">
        <f t="shared" si="27"/>
        <v>8.686456077254803E-05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</row>
    <row r="214" spans="1:243" ht="13.5">
      <c r="A214" s="2"/>
      <c r="B214" s="12">
        <v>200</v>
      </c>
      <c r="C214" s="15">
        <f t="shared" si="21"/>
        <v>3.490658503988659</v>
      </c>
      <c r="D214" s="57">
        <f t="shared" si="22"/>
        <v>0.00894004469720938</v>
      </c>
      <c r="E214" s="58">
        <f t="shared" si="23"/>
        <v>-0.00032097574571537946</v>
      </c>
      <c r="F214" s="2">
        <f t="shared" si="24"/>
        <v>5.421010862427522E-20</v>
      </c>
      <c r="G214" s="2">
        <f t="shared" si="25"/>
        <v>-4.961458231145244E-05</v>
      </c>
      <c r="H214" s="2">
        <f t="shared" si="26"/>
        <v>8.497454370136583E-05</v>
      </c>
      <c r="I214" s="13">
        <f t="shared" si="27"/>
        <v>8.497454370136583E-05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</row>
    <row r="215" spans="1:243" ht="13.5">
      <c r="A215" s="2"/>
      <c r="B215" s="12">
        <v>201</v>
      </c>
      <c r="C215" s="15">
        <f t="shared" si="21"/>
        <v>3.5081117965086026</v>
      </c>
      <c r="D215" s="57">
        <f t="shared" si="22"/>
        <v>0.009203537247348475</v>
      </c>
      <c r="E215" s="58">
        <f t="shared" si="23"/>
        <v>-0.00032097574571537946</v>
      </c>
      <c r="F215" s="2">
        <f t="shared" si="24"/>
        <v>5.421010862427522E-20</v>
      </c>
      <c r="G215" s="2">
        <f t="shared" si="25"/>
        <v>-5.161541674747472E-05</v>
      </c>
      <c r="H215" s="2">
        <f t="shared" si="26"/>
        <v>8.297370926534355E-05</v>
      </c>
      <c r="I215" s="13">
        <f t="shared" si="27"/>
        <v>8.297370926534355E-05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</row>
    <row r="216" spans="1:243" ht="13.5">
      <c r="A216" s="2"/>
      <c r="B216" s="12">
        <v>202</v>
      </c>
      <c r="C216" s="15">
        <f t="shared" si="21"/>
        <v>3.5255650890285457</v>
      </c>
      <c r="D216" s="57">
        <f t="shared" si="22"/>
        <v>0.009486010745146045</v>
      </c>
      <c r="E216" s="58">
        <f t="shared" si="23"/>
        <v>-0.00032097574571537946</v>
      </c>
      <c r="F216" s="2">
        <f t="shared" si="24"/>
        <v>5.421010862427522E-20</v>
      </c>
      <c r="G216" s="2">
        <f t="shared" si="25"/>
        <v>-5.373844158684804E-05</v>
      </c>
      <c r="H216" s="2">
        <f t="shared" si="26"/>
        <v>8.085068442597023E-05</v>
      </c>
      <c r="I216" s="13">
        <f t="shared" si="27"/>
        <v>8.085068442597023E-05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</row>
    <row r="217" spans="1:243" ht="13.5">
      <c r="A217" s="2"/>
      <c r="B217" s="12">
        <v>203</v>
      </c>
      <c r="C217" s="15">
        <f t="shared" si="21"/>
        <v>3.543018381548489</v>
      </c>
      <c r="D217" s="57">
        <f t="shared" si="22"/>
        <v>0.009789448911287248</v>
      </c>
      <c r="E217" s="58">
        <f t="shared" si="23"/>
        <v>-0.00032097574571537946</v>
      </c>
      <c r="F217" s="2">
        <f t="shared" si="24"/>
        <v>5.421010862427522E-20</v>
      </c>
      <c r="G217" s="2">
        <f t="shared" si="25"/>
        <v>-5.5996621527443224E-05</v>
      </c>
      <c r="H217" s="2">
        <f t="shared" si="26"/>
        <v>7.859250448537505E-05</v>
      </c>
      <c r="I217" s="13">
        <f t="shared" si="27"/>
        <v>7.859250448537505E-05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</row>
    <row r="218" spans="1:243" ht="13.5">
      <c r="A218" s="2"/>
      <c r="B218" s="12">
        <v>204</v>
      </c>
      <c r="C218" s="15">
        <f t="shared" si="21"/>
        <v>3.560471674068432</v>
      </c>
      <c r="D218" s="57">
        <f t="shared" si="22"/>
        <v>0.010116124606213424</v>
      </c>
      <c r="E218" s="58">
        <f t="shared" si="23"/>
        <v>-0.00032097574571537946</v>
      </c>
      <c r="F218" s="2">
        <f t="shared" si="24"/>
        <v>5.421010862427522E-20</v>
      </c>
      <c r="G218" s="2">
        <f t="shared" si="25"/>
        <v>-5.840480240260071E-05</v>
      </c>
      <c r="H218" s="2">
        <f t="shared" si="26"/>
        <v>7.618432361021756E-05</v>
      </c>
      <c r="I218" s="13">
        <f t="shared" si="27"/>
        <v>7.618432361021756E-05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</row>
    <row r="219" spans="1:243" ht="13.5">
      <c r="A219" s="2"/>
      <c r="B219" s="12">
        <v>205</v>
      </c>
      <c r="C219" s="15">
        <f t="shared" si="21"/>
        <v>3.5779249665883754</v>
      </c>
      <c r="D219" s="57">
        <f t="shared" si="22"/>
        <v>0.010468654364472862</v>
      </c>
      <c r="E219" s="58">
        <f t="shared" si="23"/>
        <v>-0.00032097574571537946</v>
      </c>
      <c r="F219" s="2">
        <f t="shared" si="24"/>
        <v>5.421010862427522E-20</v>
      </c>
      <c r="G219" s="2">
        <f t="shared" si="25"/>
        <v>-6.09800661840465E-05</v>
      </c>
      <c r="H219" s="2">
        <f t="shared" si="26"/>
        <v>7.360905982877177E-05</v>
      </c>
      <c r="I219" s="13">
        <f t="shared" si="27"/>
        <v>7.360905982877177E-05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</row>
    <row r="220" spans="1:243" ht="13.5">
      <c r="A220" s="2"/>
      <c r="B220" s="12">
        <v>206</v>
      </c>
      <c r="C220" s="15">
        <f t="shared" si="21"/>
        <v>3.5953782591083185</v>
      </c>
      <c r="D220" s="57">
        <f t="shared" si="22"/>
        <v>0.010850065760345024</v>
      </c>
      <c r="E220" s="58">
        <f t="shared" si="23"/>
        <v>-0.00032097574571537946</v>
      </c>
      <c r="F220" s="2">
        <f t="shared" si="24"/>
        <v>5.421010862427522E-20</v>
      </c>
      <c r="G220" s="2">
        <f t="shared" si="25"/>
        <v>-6.374216950499889E-05</v>
      </c>
      <c r="H220" s="2">
        <f t="shared" si="26"/>
        <v>7.084695650781938E-05</v>
      </c>
      <c r="I220" s="13">
        <f t="shared" si="27"/>
        <v>7.084695650781938E-05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</row>
    <row r="221" spans="1:243" ht="13.5">
      <c r="A221" s="2"/>
      <c r="B221" s="12">
        <v>207</v>
      </c>
      <c r="C221" s="15">
        <f t="shared" si="21"/>
        <v>3.6128315516282616</v>
      </c>
      <c r="D221" s="57">
        <f t="shared" si="22"/>
        <v>0.011263881270442231</v>
      </c>
      <c r="E221" s="58">
        <f t="shared" si="23"/>
        <v>-0.00032097574571537946</v>
      </c>
      <c r="F221" s="2">
        <f t="shared" si="24"/>
        <v>5.421010862427522E-20</v>
      </c>
      <c r="G221" s="2">
        <f t="shared" si="25"/>
        <v>-6.671408955982727E-05</v>
      </c>
      <c r="H221" s="2">
        <f t="shared" si="26"/>
        <v>6.7875036452991E-05</v>
      </c>
      <c r="I221" s="13">
        <f t="shared" si="27"/>
        <v>6.7875036452991E-05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</row>
    <row r="222" spans="1:243" ht="13.5">
      <c r="A222" s="2"/>
      <c r="B222" s="12">
        <v>208</v>
      </c>
      <c r="C222" s="15">
        <f t="shared" si="21"/>
        <v>3.630284844148205</v>
      </c>
      <c r="D222" s="57">
        <f t="shared" si="22"/>
        <v>0.011714223546771013</v>
      </c>
      <c r="E222" s="58">
        <f t="shared" si="23"/>
        <v>-0.00032097574571537946</v>
      </c>
      <c r="F222" s="2">
        <f t="shared" si="24"/>
        <v>5.421010862427522E-20</v>
      </c>
      <c r="G222" s="2">
        <f t="shared" si="25"/>
        <v>-6.992270936356793E-05</v>
      </c>
      <c r="H222" s="2">
        <f t="shared" si="26"/>
        <v>6.466641664925035E-05</v>
      </c>
      <c r="I222" s="13">
        <f t="shared" si="27"/>
        <v>6.466641664925035E-05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</row>
    <row r="223" spans="1:243" ht="13.5">
      <c r="A223" s="2"/>
      <c r="B223" s="12">
        <v>209</v>
      </c>
      <c r="C223" s="15">
        <f t="shared" si="21"/>
        <v>3.647738136668149</v>
      </c>
      <c r="D223" s="57">
        <f t="shared" si="22"/>
        <v>0.012205948760576346</v>
      </c>
      <c r="E223" s="58">
        <f t="shared" si="23"/>
        <v>-0.00032097574571537946</v>
      </c>
      <c r="F223" s="2">
        <f t="shared" si="24"/>
        <v>5.421010862427522E-20</v>
      </c>
      <c r="G223" s="2">
        <f t="shared" si="25"/>
        <v>-7.33996857233965E-05</v>
      </c>
      <c r="H223" s="2">
        <f t="shared" si="26"/>
        <v>6.118944028942177E-05</v>
      </c>
      <c r="I223" s="13">
        <f t="shared" si="27"/>
        <v>6.118944028942177E-05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</row>
    <row r="224" spans="1:243" ht="13.5">
      <c r="A224" s="2"/>
      <c r="B224" s="12">
        <v>210</v>
      </c>
      <c r="C224" s="15">
        <f t="shared" si="21"/>
        <v>3.6651914291880923</v>
      </c>
      <c r="D224" s="57">
        <f t="shared" si="22"/>
        <v>0.0127448171552887</v>
      </c>
      <c r="E224" s="58">
        <f t="shared" si="23"/>
        <v>-0.00032097574571537946</v>
      </c>
      <c r="F224" s="2">
        <f t="shared" si="24"/>
        <v>5.421010862427522E-20</v>
      </c>
      <c r="G224" s="2">
        <f t="shared" si="25"/>
        <v>-7.718255940347696E-05</v>
      </c>
      <c r="H224" s="2">
        <f t="shared" si="26"/>
        <v>5.740656660934131E-05</v>
      </c>
      <c r="I224" s="13">
        <f t="shared" si="27"/>
        <v>5.740656660934131E-05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</row>
    <row r="225" spans="1:243" ht="13.5">
      <c r="A225" s="2"/>
      <c r="B225" s="12">
        <v>211</v>
      </c>
      <c r="C225" s="15">
        <f t="shared" si="21"/>
        <v>3.6826447217080354</v>
      </c>
      <c r="D225" s="57">
        <f t="shared" si="22"/>
        <v>0.013337713512672258</v>
      </c>
      <c r="E225" s="58">
        <f t="shared" si="23"/>
        <v>-0.00032097574571537946</v>
      </c>
      <c r="F225" s="2">
        <f t="shared" si="24"/>
        <v>5.421010862427522E-20</v>
      </c>
      <c r="G225" s="2">
        <f t="shared" si="25"/>
        <v>-8.13161901729309E-05</v>
      </c>
      <c r="H225" s="2">
        <f t="shared" si="26"/>
        <v>5.327293583988737E-05</v>
      </c>
      <c r="I225" s="13">
        <f t="shared" si="27"/>
        <v>5.327293583988737E-05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</row>
    <row r="226" spans="1:243" ht="13.5">
      <c r="A226" s="2"/>
      <c r="B226" s="12">
        <v>212</v>
      </c>
      <c r="C226" s="15">
        <f t="shared" si="21"/>
        <v>3.7000980142279785</v>
      </c>
      <c r="D226" s="57">
        <f t="shared" si="22"/>
        <v>0.013992935447597648</v>
      </c>
      <c r="E226" s="58">
        <f t="shared" si="23"/>
        <v>-0.00032097574571537946</v>
      </c>
      <c r="F226" s="2">
        <f t="shared" si="24"/>
        <v>5.421010862427522E-20</v>
      </c>
      <c r="G226" s="2">
        <f t="shared" si="25"/>
        <v>-8.58546333515342E-05</v>
      </c>
      <c r="H226" s="2">
        <f t="shared" si="26"/>
        <v>4.873449266128407E-05</v>
      </c>
      <c r="I226" s="13">
        <f t="shared" si="27"/>
        <v>4.873449266128407E-05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</row>
    <row r="227" spans="1:243" ht="13.5">
      <c r="A227" s="2"/>
      <c r="B227" s="12">
        <v>213</v>
      </c>
      <c r="C227" s="15">
        <f t="shared" si="21"/>
        <v>3.717551306747922</v>
      </c>
      <c r="D227" s="57">
        <f t="shared" si="22"/>
        <v>0.014720575193117194</v>
      </c>
      <c r="E227" s="58">
        <f t="shared" si="23"/>
        <v>-0.00032097574571537946</v>
      </c>
      <c r="F227" s="2">
        <f t="shared" si="24"/>
        <v>5.421010862427522E-20</v>
      </c>
      <c r="G227" s="2">
        <f t="shared" si="25"/>
        <v>-9.086362488153199E-05</v>
      </c>
      <c r="H227" s="2">
        <f t="shared" si="26"/>
        <v>4.372550113128628E-05</v>
      </c>
      <c r="I227" s="13">
        <f t="shared" si="27"/>
        <v>4.372550113128628E-05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</row>
    <row r="228" spans="1:243" ht="13.5">
      <c r="A228" s="2"/>
      <c r="B228" s="12">
        <v>214</v>
      </c>
      <c r="C228" s="15">
        <f t="shared" si="21"/>
        <v>3.735004599267865</v>
      </c>
      <c r="D228" s="57">
        <f t="shared" si="22"/>
        <v>0.015533032267038407</v>
      </c>
      <c r="E228" s="58">
        <f t="shared" si="23"/>
        <v>-0.00032097574571537946</v>
      </c>
      <c r="F228" s="2">
        <f t="shared" si="24"/>
        <v>5.421010862427522E-20</v>
      </c>
      <c r="G228" s="2">
        <f t="shared" si="25"/>
        <v>-9.642391830810837E-05</v>
      </c>
      <c r="H228" s="2">
        <f t="shared" si="26"/>
        <v>3.81652077047099E-05</v>
      </c>
      <c r="I228" s="13">
        <f t="shared" si="27"/>
        <v>3.81652077047099E-05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</row>
    <row r="229" spans="1:243" ht="13.5">
      <c r="A229" s="2"/>
      <c r="B229" s="12">
        <v>215</v>
      </c>
      <c r="C229" s="15">
        <f t="shared" si="21"/>
        <v>3.752457891787808</v>
      </c>
      <c r="D229" s="57">
        <f t="shared" si="22"/>
        <v>0.01644571253774096</v>
      </c>
      <c r="E229" s="58">
        <f t="shared" si="23"/>
        <v>-0.00032097574571537946</v>
      </c>
      <c r="F229" s="2">
        <f t="shared" si="24"/>
        <v>5.421010862427522E-20</v>
      </c>
      <c r="G229" s="2">
        <f t="shared" si="25"/>
        <v>-0.00010263583503100637</v>
      </c>
      <c r="H229" s="2">
        <f t="shared" si="26"/>
        <v>3.19532909818119E-05</v>
      </c>
      <c r="I229" s="13">
        <f t="shared" si="27"/>
        <v>3.19532909818119E-05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</row>
    <row r="230" spans="1:243" ht="13.5">
      <c r="A230" s="2"/>
      <c r="B230" s="12">
        <v>216</v>
      </c>
      <c r="C230" s="15">
        <f t="shared" si="21"/>
        <v>3.7699111843077517</v>
      </c>
      <c r="D230" s="57">
        <f t="shared" si="22"/>
        <v>0.017477997857066642</v>
      </c>
      <c r="E230" s="58">
        <f t="shared" si="23"/>
        <v>-0.00032097574571537946</v>
      </c>
      <c r="F230" s="2">
        <f t="shared" si="24"/>
        <v>5.421010862427522E-20</v>
      </c>
      <c r="G230" s="2">
        <f t="shared" si="25"/>
        <v>-0.00010962557567917308</v>
      </c>
      <c r="H230" s="2">
        <f t="shared" si="26"/>
        <v>2.496355033364519E-05</v>
      </c>
      <c r="I230" s="13">
        <f t="shared" si="27"/>
        <v>2.496355033364519E-05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</row>
    <row r="231" spans="1:243" ht="13.5">
      <c r="A231" s="2"/>
      <c r="B231" s="12">
        <v>217</v>
      </c>
      <c r="C231" s="15">
        <f t="shared" si="21"/>
        <v>3.787364476827695</v>
      </c>
      <c r="D231" s="57">
        <f t="shared" si="22"/>
        <v>0.018654616858204076</v>
      </c>
      <c r="E231" s="58">
        <f t="shared" si="23"/>
        <v>-0.00032097574571537946</v>
      </c>
      <c r="F231" s="2">
        <f t="shared" si="24"/>
        <v>5.421010862427522E-20</v>
      </c>
      <c r="G231" s="2">
        <f t="shared" si="25"/>
        <v>-0.00011755414266667596</v>
      </c>
      <c r="H231" s="2">
        <f t="shared" si="26"/>
        <v>1.7034983346142307E-05</v>
      </c>
      <c r="I231" s="13">
        <f t="shared" si="27"/>
        <v>1.7034983346142307E-05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</row>
    <row r="232" spans="1:243" ht="13.5">
      <c r="A232" s="2"/>
      <c r="B232" s="12">
        <v>218</v>
      </c>
      <c r="C232" s="15">
        <f t="shared" si="21"/>
        <v>3.804817769347638</v>
      </c>
      <c r="D232" s="57">
        <f t="shared" si="22"/>
        <v>0.02000762489470995</v>
      </c>
      <c r="E232" s="58">
        <f t="shared" si="23"/>
        <v>-0.00032097574571537946</v>
      </c>
      <c r="F232" s="2">
        <f t="shared" si="24"/>
        <v>5.421010862427522E-20</v>
      </c>
      <c r="G232" s="2">
        <f t="shared" si="25"/>
        <v>-0.0001266302276520248</v>
      </c>
      <c r="H232" s="2">
        <f t="shared" si="26"/>
        <v>7.958898360793464E-06</v>
      </c>
      <c r="I232" s="13">
        <f t="shared" si="27"/>
        <v>7.958898360793464E-06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</row>
    <row r="233" spans="1:243" ht="13.5">
      <c r="A233" s="2"/>
      <c r="B233" s="12">
        <v>219</v>
      </c>
      <c r="C233" s="15">
        <f t="shared" si="21"/>
        <v>3.8222710618675815</v>
      </c>
      <c r="D233" s="57">
        <f t="shared" si="22"/>
        <v>0.021579334177153936</v>
      </c>
      <c r="E233" s="58">
        <f t="shared" si="23"/>
        <v>-0.00032097574571537946</v>
      </c>
      <c r="F233" s="2">
        <f t="shared" si="24"/>
        <v>5.421010862427522E-20</v>
      </c>
      <c r="G233" s="2">
        <f t="shared" si="25"/>
        <v>-0.00013712928383302625</v>
      </c>
      <c r="H233" s="2">
        <f t="shared" si="26"/>
        <v>2.5401578202079785E-06</v>
      </c>
      <c r="I233" s="13">
        <f t="shared" si="27"/>
        <v>2.5401578202079785E-06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</row>
    <row r="234" spans="1:243" ht="13.5">
      <c r="A234" s="2"/>
      <c r="B234" s="12">
        <v>220</v>
      </c>
      <c r="C234" s="15">
        <f t="shared" si="21"/>
        <v>3.839724354387525</v>
      </c>
      <c r="D234" s="57">
        <f t="shared" si="22"/>
        <v>0.02342677237328317</v>
      </c>
      <c r="E234" s="58">
        <f t="shared" si="23"/>
        <v>-0.00032097574571537946</v>
      </c>
      <c r="F234" s="2">
        <f t="shared" si="24"/>
        <v>5.421010862427522E-20</v>
      </c>
      <c r="G234" s="2">
        <f t="shared" si="25"/>
        <v>-0.00014942254701677538</v>
      </c>
      <c r="H234" s="2">
        <f t="shared" si="26"/>
        <v>1.4833421003957104E-05</v>
      </c>
      <c r="I234" s="13">
        <f t="shared" si="27"/>
        <v>1.4833421003957104E-05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</row>
    <row r="235" spans="1:243" ht="13.5">
      <c r="A235" s="2"/>
      <c r="B235" s="12">
        <v>221</v>
      </c>
      <c r="C235" s="15">
        <f t="shared" si="21"/>
        <v>3.8571776469074686</v>
      </c>
      <c r="D235" s="57">
        <f t="shared" si="22"/>
        <v>0.025628688425013948</v>
      </c>
      <c r="E235" s="58">
        <f t="shared" si="23"/>
        <v>-0.00032097574571537946</v>
      </c>
      <c r="F235" s="2">
        <f t="shared" si="24"/>
        <v>5.421010862427522E-20</v>
      </c>
      <c r="G235" s="2">
        <f t="shared" si="25"/>
        <v>-0.00016402263652870452</v>
      </c>
      <c r="H235" s="2">
        <f t="shared" si="26"/>
        <v>2.9433510515886253E-05</v>
      </c>
      <c r="I235" s="13">
        <f t="shared" si="27"/>
        <v>2.9433510515886253E-05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</row>
    <row r="236" spans="1:243" ht="13.5">
      <c r="A236" s="2"/>
      <c r="B236" s="12">
        <v>222</v>
      </c>
      <c r="C236" s="15">
        <f t="shared" si="21"/>
        <v>3.8746309394274117</v>
      </c>
      <c r="D236" s="57">
        <f t="shared" si="22"/>
        <v>0.028296982026186385</v>
      </c>
      <c r="E236" s="58">
        <f t="shared" si="23"/>
        <v>-0.00032097574571537946</v>
      </c>
      <c r="F236" s="2">
        <f t="shared" si="24"/>
        <v>5.421010862427522E-20</v>
      </c>
      <c r="G236" s="2">
        <f t="shared" si="25"/>
        <v>-0.00018165794973845628</v>
      </c>
      <c r="H236" s="2">
        <f t="shared" si="26"/>
        <v>4.706882372563801E-05</v>
      </c>
      <c r="I236" s="13">
        <f t="shared" si="27"/>
        <v>4.706882372563801E-05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</row>
    <row r="237" spans="1:243" ht="13.5">
      <c r="A237" s="2"/>
      <c r="B237" s="12">
        <v>223</v>
      </c>
      <c r="C237" s="15">
        <f t="shared" si="21"/>
        <v>3.8920842319473548</v>
      </c>
      <c r="D237" s="57">
        <f t="shared" si="22"/>
        <v>0.03159619879388027</v>
      </c>
      <c r="E237" s="58">
        <f t="shared" si="23"/>
        <v>-0.00032097574571537946</v>
      </c>
      <c r="F237" s="2">
        <f t="shared" si="24"/>
        <v>5.421010862427522E-20</v>
      </c>
      <c r="G237" s="2">
        <f t="shared" si="25"/>
        <v>-0.00020339955620374273</v>
      </c>
      <c r="H237" s="2">
        <f t="shared" si="26"/>
        <v>6.881043019092445E-05</v>
      </c>
      <c r="I237" s="13">
        <f t="shared" si="27"/>
        <v>6.881043019092445E-05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</row>
    <row r="238" spans="1:243" ht="13.5">
      <c r="A238" s="2"/>
      <c r="B238" s="12">
        <v>224</v>
      </c>
      <c r="C238" s="15">
        <f t="shared" si="21"/>
        <v>3.9095375244672983</v>
      </c>
      <c r="D238" s="57">
        <f t="shared" si="22"/>
        <v>0.03577861681442439</v>
      </c>
      <c r="E238" s="58">
        <f t="shared" si="23"/>
        <v>-0.00032097574571537946</v>
      </c>
      <c r="F238" s="2">
        <f t="shared" si="24"/>
        <v>5.421010862427522E-20</v>
      </c>
      <c r="G238" s="2">
        <f t="shared" si="25"/>
        <v>-0.0002308895760958496</v>
      </c>
      <c r="H238" s="2">
        <f t="shared" si="26"/>
        <v>9.630045008303132E-05</v>
      </c>
      <c r="I238" s="13">
        <f t="shared" si="27"/>
        <v>9.630045008303132E-05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</row>
    <row r="239" spans="1:243" ht="13.5">
      <c r="A239" s="2"/>
      <c r="B239" s="12">
        <v>225</v>
      </c>
      <c r="C239" s="15">
        <f t="shared" si="21"/>
        <v>3.9269908169872414</v>
      </c>
      <c r="D239" s="57">
        <f t="shared" si="22"/>
        <v>0.04125170935761107</v>
      </c>
      <c r="E239" s="58">
        <f t="shared" si="23"/>
        <v>-0.00032097574571537946</v>
      </c>
      <c r="F239" s="2">
        <f t="shared" si="24"/>
        <v>5.421010862427522E-20</v>
      </c>
      <c r="G239" s="2">
        <f t="shared" si="25"/>
        <v>-0.00026678029514803914</v>
      </c>
      <c r="H239" s="2">
        <f t="shared" si="26"/>
        <v>0.00013219116913522087</v>
      </c>
      <c r="I239" s="13">
        <f t="shared" si="27"/>
        <v>0.00013219116913522087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</row>
    <row r="240" spans="1:243" ht="13.5">
      <c r="A240" s="2"/>
      <c r="B240" s="12">
        <v>226</v>
      </c>
      <c r="C240" s="15">
        <f t="shared" si="21"/>
        <v>3.9444441095071845</v>
      </c>
      <c r="D240" s="57">
        <f t="shared" si="22"/>
        <v>0.048719172629426724</v>
      </c>
      <c r="E240" s="58">
        <f t="shared" si="23"/>
        <v>-0.00032097574571537946</v>
      </c>
      <c r="F240" s="2">
        <f t="shared" si="24"/>
        <v>5.421010862427522E-20</v>
      </c>
      <c r="G240" s="2">
        <f t="shared" si="25"/>
        <v>-0.00031565211448603137</v>
      </c>
      <c r="H240" s="2">
        <f t="shared" si="26"/>
        <v>0.0001810629884732131</v>
      </c>
      <c r="I240" s="13">
        <f t="shared" si="27"/>
        <v>0.0001810629884732131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</row>
    <row r="241" spans="1:243" ht="13.5">
      <c r="A241" s="2"/>
      <c r="B241" s="12">
        <v>227</v>
      </c>
      <c r="C241" s="15">
        <f t="shared" si="21"/>
        <v>3.961897402027128</v>
      </c>
      <c r="D241" s="57">
        <f t="shared" si="22"/>
        <v>0.0595098948209092</v>
      </c>
      <c r="E241" s="58">
        <f t="shared" si="23"/>
        <v>-0.00032097574571537946</v>
      </c>
      <c r="F241" s="2">
        <f t="shared" si="24"/>
        <v>5.421010862427522E-20</v>
      </c>
      <c r="G241" s="2">
        <f t="shared" si="25"/>
        <v>-0.00038615481029435905</v>
      </c>
      <c r="H241" s="2">
        <f t="shared" si="26"/>
        <v>0.00025156568428154075</v>
      </c>
      <c r="I241" s="13">
        <f t="shared" si="27"/>
        <v>0.00025156568428154075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</row>
    <row r="242" spans="1:243" ht="13.5">
      <c r="A242" s="2"/>
      <c r="B242" s="12">
        <v>228</v>
      </c>
      <c r="C242" s="15">
        <f t="shared" si="21"/>
        <v>3.979350694547071</v>
      </c>
      <c r="D242" s="57">
        <f t="shared" si="22"/>
        <v>0.076470503094598</v>
      </c>
      <c r="E242" s="58">
        <f t="shared" si="23"/>
        <v>-0.00032097574571537946</v>
      </c>
      <c r="F242" s="2">
        <f t="shared" si="24"/>
        <v>5.421010862427522E-20</v>
      </c>
      <c r="G242" s="2">
        <f t="shared" si="25"/>
        <v>-0.0004968171211828798</v>
      </c>
      <c r="H242" s="2">
        <f t="shared" si="26"/>
        <v>0.0003622279951700615</v>
      </c>
      <c r="I242" s="13">
        <f t="shared" si="27"/>
        <v>0.0003622279951700615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</row>
    <row r="243" spans="1:243" ht="13.5">
      <c r="A243" s="2"/>
      <c r="B243" s="12">
        <v>229</v>
      </c>
      <c r="C243" s="15">
        <f t="shared" si="21"/>
        <v>3.9968039870670142</v>
      </c>
      <c r="D243" s="57">
        <f t="shared" si="22"/>
        <v>0.10699806155264369</v>
      </c>
      <c r="E243" s="58">
        <f t="shared" si="23"/>
        <v>-0.00032097574571537946</v>
      </c>
      <c r="F243" s="2">
        <f t="shared" si="24"/>
        <v>5.421010862427522E-20</v>
      </c>
      <c r="G243" s="2">
        <f t="shared" si="25"/>
        <v>-0.0006957865674954711</v>
      </c>
      <c r="H243" s="2">
        <f t="shared" si="26"/>
        <v>0.0005611974414826528</v>
      </c>
      <c r="I243" s="13">
        <f t="shared" si="27"/>
        <v>0.0005611974414826528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</row>
    <row r="244" spans="1:243" ht="13.5">
      <c r="A244" s="2"/>
      <c r="B244" s="12">
        <v>230</v>
      </c>
      <c r="C244" s="15">
        <f t="shared" si="21"/>
        <v>4.014257279586958</v>
      </c>
      <c r="D244" s="57">
        <f t="shared" si="22"/>
        <v>0.17818505634001225</v>
      </c>
      <c r="E244" s="58">
        <f t="shared" si="23"/>
        <v>-0.00032097574571537946</v>
      </c>
      <c r="F244" s="2">
        <f t="shared" si="24"/>
        <v>5.421010862427522E-20</v>
      </c>
      <c r="G244" s="2">
        <f t="shared" si="25"/>
        <v>-0.001159407992088135</v>
      </c>
      <c r="H244" s="2">
        <f t="shared" si="26"/>
        <v>0.0010248188660753168</v>
      </c>
      <c r="I244" s="13">
        <f t="shared" si="27"/>
        <v>0.0010248188660753168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</row>
    <row r="245" spans="1:243" ht="13.5">
      <c r="A245" s="2"/>
      <c r="B245" s="12">
        <v>231</v>
      </c>
      <c r="C245" s="15">
        <f t="shared" si="21"/>
        <v>4.031710572106902</v>
      </c>
      <c r="D245" s="57">
        <f t="shared" si="22"/>
        <v>0.5328750343711754</v>
      </c>
      <c r="E245" s="58">
        <f t="shared" si="23"/>
        <v>-0.00032097574571537946</v>
      </c>
      <c r="F245" s="2">
        <f t="shared" si="24"/>
        <v>5.421010862427522E-20</v>
      </c>
      <c r="G245" s="2">
        <f t="shared" si="25"/>
        <v>-0.003468338298879159</v>
      </c>
      <c r="H245" s="2">
        <f t="shared" si="26"/>
        <v>0.0033337491728663406</v>
      </c>
      <c r="I245" s="13">
        <f t="shared" si="27"/>
        <v>0.0033337491728663406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</row>
    <row r="246" spans="1:243" ht="13.5">
      <c r="A246" s="2"/>
      <c r="B246" s="12">
        <v>232</v>
      </c>
      <c r="C246" s="15">
        <f t="shared" si="21"/>
        <v>4.049163864626845</v>
      </c>
      <c r="D246" s="57">
        <f t="shared" si="22"/>
        <v>0.5377820514724263</v>
      </c>
      <c r="E246" s="58">
        <f t="shared" si="23"/>
        <v>0.0003209659863836617</v>
      </c>
      <c r="F246" s="2">
        <f t="shared" si="24"/>
        <v>0.0006419417320990412</v>
      </c>
      <c r="G246" s="2">
        <f t="shared" si="25"/>
        <v>-0.003500066070636132</v>
      </c>
      <c r="H246" s="2">
        <f t="shared" si="26"/>
        <v>0.0033654769446233137</v>
      </c>
      <c r="I246" s="13">
        <f t="shared" si="27"/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</row>
    <row r="247" spans="1:243" ht="13.5">
      <c r="A247" s="2"/>
      <c r="B247" s="12">
        <v>233</v>
      </c>
      <c r="C247" s="15">
        <f t="shared" si="21"/>
        <v>4.066617157146788</v>
      </c>
      <c r="D247" s="57">
        <f t="shared" si="22"/>
        <v>0.17873021490560353</v>
      </c>
      <c r="E247" s="58">
        <f t="shared" si="23"/>
        <v>0.0003209659863836617</v>
      </c>
      <c r="F247" s="2">
        <f t="shared" si="24"/>
        <v>0.0006419417320990412</v>
      </c>
      <c r="G247" s="2">
        <f t="shared" si="25"/>
        <v>-0.001162886923938622</v>
      </c>
      <c r="H247" s="2">
        <f t="shared" si="26"/>
        <v>0.0010282977979258036</v>
      </c>
      <c r="I247" s="13">
        <f t="shared" si="27"/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</row>
    <row r="248" spans="1:243" ht="13.5">
      <c r="A248" s="2"/>
      <c r="B248" s="12">
        <v>234</v>
      </c>
      <c r="C248" s="15">
        <f t="shared" si="21"/>
        <v>4.084070449666731</v>
      </c>
      <c r="D248" s="57">
        <f t="shared" si="22"/>
        <v>0.10719427844690704</v>
      </c>
      <c r="E248" s="58">
        <f t="shared" si="23"/>
        <v>0.0003209659863836617</v>
      </c>
      <c r="F248" s="2">
        <f t="shared" si="24"/>
        <v>0.0006419417320990412</v>
      </c>
      <c r="G248" s="2">
        <f t="shared" si="25"/>
        <v>-0.0006970225719440393</v>
      </c>
      <c r="H248" s="2">
        <f t="shared" si="26"/>
        <v>0.000562433445931221</v>
      </c>
      <c r="I248" s="13">
        <f t="shared" si="27"/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</row>
    <row r="249" spans="1:243" ht="13.5">
      <c r="A249" s="2"/>
      <c r="B249" s="12">
        <v>235</v>
      </c>
      <c r="C249" s="15">
        <f t="shared" si="21"/>
        <v>4.101523742186674</v>
      </c>
      <c r="D249" s="57">
        <f t="shared" si="22"/>
        <v>0.07657058314839577</v>
      </c>
      <c r="E249" s="58">
        <f t="shared" si="23"/>
        <v>0.0003209659863836617</v>
      </c>
      <c r="F249" s="2">
        <f t="shared" si="24"/>
        <v>0.0006419417320990412</v>
      </c>
      <c r="G249" s="2">
        <f t="shared" si="25"/>
        <v>-0.0004974395088808148</v>
      </c>
      <c r="H249" s="2">
        <f t="shared" si="26"/>
        <v>0.0003628503828679965</v>
      </c>
      <c r="I249" s="13">
        <f t="shared" si="27"/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</row>
    <row r="250" spans="1:243" ht="13.5">
      <c r="A250" s="2"/>
      <c r="B250" s="12">
        <v>236</v>
      </c>
      <c r="C250" s="15">
        <f t="shared" si="21"/>
        <v>4.118977034706617</v>
      </c>
      <c r="D250" s="57">
        <f t="shared" si="22"/>
        <v>0.059570412375099115</v>
      </c>
      <c r="E250" s="58">
        <f t="shared" si="23"/>
        <v>0.0003209659863836617</v>
      </c>
      <c r="F250" s="2">
        <f t="shared" si="24"/>
        <v>0.0006419417320990412</v>
      </c>
      <c r="G250" s="2">
        <f t="shared" si="25"/>
        <v>-0.00038652643135961284</v>
      </c>
      <c r="H250" s="2">
        <f t="shared" si="26"/>
        <v>0.00025193730534679454</v>
      </c>
      <c r="I250" s="13">
        <f t="shared" si="27"/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</row>
    <row r="251" spans="1:243" ht="13.5">
      <c r="A251" s="2"/>
      <c r="B251" s="12">
        <v>237</v>
      </c>
      <c r="C251" s="15">
        <f t="shared" si="21"/>
        <v>4.136430327226561</v>
      </c>
      <c r="D251" s="57">
        <f t="shared" si="22"/>
        <v>0.04875966367717126</v>
      </c>
      <c r="E251" s="58">
        <f t="shared" si="23"/>
        <v>0.0003209659863836617</v>
      </c>
      <c r="F251" s="2">
        <f t="shared" si="24"/>
        <v>0.0006419417320990412</v>
      </c>
      <c r="G251" s="2">
        <f t="shared" si="25"/>
        <v>-0.00031589767906803345</v>
      </c>
      <c r="H251" s="2">
        <f t="shared" si="26"/>
        <v>0.00018130855305521518</v>
      </c>
      <c r="I251" s="13">
        <f t="shared" si="27"/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</row>
    <row r="252" spans="1:243" ht="13.5">
      <c r="A252" s="2"/>
      <c r="B252" s="12">
        <v>238</v>
      </c>
      <c r="C252" s="15">
        <f t="shared" si="21"/>
        <v>4.153883619746504</v>
      </c>
      <c r="D252" s="57">
        <f t="shared" si="22"/>
        <v>0.04128068216150662</v>
      </c>
      <c r="E252" s="58">
        <f t="shared" si="23"/>
        <v>0.0003209659863836617</v>
      </c>
      <c r="F252" s="2">
        <f t="shared" si="24"/>
        <v>0.0006419417320990412</v>
      </c>
      <c r="G252" s="2">
        <f t="shared" si="25"/>
        <v>-0.00026695386499642204</v>
      </c>
      <c r="H252" s="2">
        <f t="shared" si="26"/>
        <v>0.00013236473898360377</v>
      </c>
      <c r="I252" s="13">
        <f t="shared" si="27"/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</row>
    <row r="253" spans="1:243" ht="13.5">
      <c r="A253" s="2"/>
      <c r="B253" s="12">
        <v>239</v>
      </c>
      <c r="C253" s="15">
        <f t="shared" si="21"/>
        <v>4.171336912266447</v>
      </c>
      <c r="D253" s="57">
        <f t="shared" si="22"/>
        <v>0.03580036294412228</v>
      </c>
      <c r="E253" s="58">
        <f t="shared" si="23"/>
        <v>0.0003209659863836617</v>
      </c>
      <c r="F253" s="2">
        <f t="shared" si="24"/>
        <v>0.0006419417320990412</v>
      </c>
      <c r="G253" s="2">
        <f t="shared" si="25"/>
        <v>-0.00023101829416105613</v>
      </c>
      <c r="H253" s="2">
        <f t="shared" si="26"/>
        <v>9.642916814823785E-05</v>
      </c>
      <c r="I253" s="13">
        <f t="shared" si="27"/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</row>
    <row r="254" spans="1:243" ht="13.5">
      <c r="A254" s="2"/>
      <c r="B254" s="12">
        <v>240</v>
      </c>
      <c r="C254" s="15">
        <f t="shared" si="21"/>
        <v>4.1887902047863905</v>
      </c>
      <c r="D254" s="57">
        <f t="shared" si="22"/>
        <v>0.031613115188987975</v>
      </c>
      <c r="E254" s="58">
        <f t="shared" si="23"/>
        <v>0.0003209659863836617</v>
      </c>
      <c r="F254" s="2">
        <f t="shared" si="24"/>
        <v>0.0006419417320990412</v>
      </c>
      <c r="G254" s="2">
        <f t="shared" si="25"/>
        <v>-0.00020349851256884488</v>
      </c>
      <c r="H254" s="2">
        <f t="shared" si="26"/>
        <v>6.890938655602661E-05</v>
      </c>
      <c r="I254" s="13">
        <f t="shared" si="27"/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</row>
    <row r="255" spans="1:243" ht="13.5">
      <c r="A255" s="2"/>
      <c r="B255" s="12">
        <v>241</v>
      </c>
      <c r="C255" s="15">
        <f t="shared" si="21"/>
        <v>4.206243497306334</v>
      </c>
      <c r="D255" s="57">
        <f t="shared" si="22"/>
        <v>0.028310511875665925</v>
      </c>
      <c r="E255" s="58">
        <f t="shared" si="23"/>
        <v>0.0003209659863836617</v>
      </c>
      <c r="F255" s="2">
        <f t="shared" si="24"/>
        <v>0.0006419417320990412</v>
      </c>
      <c r="G255" s="2">
        <f t="shared" si="25"/>
        <v>-0.00018173618818451143</v>
      </c>
      <c r="H255" s="2">
        <f t="shared" si="26"/>
        <v>4.7147062171693156E-05</v>
      </c>
      <c r="I255" s="13">
        <f t="shared" si="27"/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</row>
    <row r="256" spans="1:243" ht="13.5">
      <c r="A256" s="2"/>
      <c r="B256" s="12">
        <v>242</v>
      </c>
      <c r="C256" s="15">
        <f t="shared" si="21"/>
        <v>4.223696789826278</v>
      </c>
      <c r="D256" s="57">
        <f t="shared" si="22"/>
        <v>0.025639752338244892</v>
      </c>
      <c r="E256" s="58">
        <f t="shared" si="23"/>
        <v>0.0003209659863836617</v>
      </c>
      <c r="F256" s="2">
        <f t="shared" si="24"/>
        <v>0.0006419417320990412</v>
      </c>
      <c r="G256" s="2">
        <f t="shared" si="25"/>
        <v>-0.00016408589942906726</v>
      </c>
      <c r="H256" s="2">
        <f t="shared" si="26"/>
        <v>2.949677341624899E-05</v>
      </c>
      <c r="I256" s="13">
        <f t="shared" si="27"/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</row>
    <row r="257" spans="1:243" ht="13.5">
      <c r="A257" s="2"/>
      <c r="B257" s="12">
        <v>243</v>
      </c>
      <c r="C257" s="15">
        <f t="shared" si="21"/>
        <v>4.241150082346221</v>
      </c>
      <c r="D257" s="57">
        <f t="shared" si="22"/>
        <v>0.023435985155606926</v>
      </c>
      <c r="E257" s="58">
        <f t="shared" si="23"/>
        <v>0.0003209659863836617</v>
      </c>
      <c r="F257" s="2">
        <f t="shared" si="24"/>
        <v>0.0006419417320990412</v>
      </c>
      <c r="G257" s="2">
        <f t="shared" si="25"/>
        <v>-0.00014947465151926576</v>
      </c>
      <c r="H257" s="2">
        <f t="shared" si="26"/>
        <v>1.4885525506447484E-05</v>
      </c>
      <c r="I257" s="13">
        <f t="shared" si="27"/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</row>
    <row r="258" spans="1:243" ht="13.5">
      <c r="A258" s="2"/>
      <c r="B258" s="12">
        <v>244</v>
      </c>
      <c r="C258" s="15">
        <f t="shared" si="21"/>
        <v>4.258603374866164</v>
      </c>
      <c r="D258" s="57">
        <f t="shared" si="22"/>
        <v>0.02158712201196635</v>
      </c>
      <c r="E258" s="58">
        <f t="shared" si="23"/>
        <v>0.0003209659863836617</v>
      </c>
      <c r="F258" s="2">
        <f t="shared" si="24"/>
        <v>0.0006419417320990412</v>
      </c>
      <c r="G258" s="2">
        <f t="shared" si="25"/>
        <v>-0.00013717286371361936</v>
      </c>
      <c r="H258" s="2">
        <f t="shared" si="26"/>
        <v>2.5837377008010927E-06</v>
      </c>
      <c r="I258" s="13">
        <f t="shared" si="27"/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</row>
    <row r="259" spans="1:243" ht="13.5">
      <c r="A259" s="2"/>
      <c r="B259" s="12">
        <v>245</v>
      </c>
      <c r="C259" s="15">
        <f t="shared" si="21"/>
        <v>4.276056667386108</v>
      </c>
      <c r="D259" s="57">
        <f t="shared" si="22"/>
        <v>0.020014292497599073</v>
      </c>
      <c r="E259" s="58">
        <f t="shared" si="23"/>
        <v>0.0003209659863836617</v>
      </c>
      <c r="F259" s="2">
        <f t="shared" si="24"/>
        <v>0.0006419417320990412</v>
      </c>
      <c r="G259" s="2">
        <f t="shared" si="25"/>
        <v>-0.00012666715727460698</v>
      </c>
      <c r="H259" s="2">
        <f t="shared" si="26"/>
        <v>7.921968738211293E-06</v>
      </c>
      <c r="I259" s="13">
        <f t="shared" si="27"/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</row>
    <row r="260" spans="1:243" ht="13.5">
      <c r="A260" s="2"/>
      <c r="B260" s="12">
        <v>246</v>
      </c>
      <c r="C260" s="15">
        <f t="shared" si="21"/>
        <v>4.293509959906051</v>
      </c>
      <c r="D260" s="57">
        <f t="shared" si="22"/>
        <v>0.018660387857516204</v>
      </c>
      <c r="E260" s="58">
        <f t="shared" si="23"/>
        <v>0.0003209659863836617</v>
      </c>
      <c r="F260" s="2">
        <f t="shared" si="24"/>
        <v>0.0006419417320990412</v>
      </c>
      <c r="G260" s="2">
        <f t="shared" si="25"/>
        <v>-0.00011758579120590973</v>
      </c>
      <c r="H260" s="2">
        <f t="shared" si="26"/>
        <v>1.7003334806908543E-05</v>
      </c>
      <c r="I260" s="13">
        <f t="shared" si="27"/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</row>
    <row r="261" spans="1:243" ht="13.5">
      <c r="A261" s="2"/>
      <c r="B261" s="12">
        <v>247</v>
      </c>
      <c r="C261" s="15">
        <f t="shared" si="21"/>
        <v>4.310963252425994</v>
      </c>
      <c r="D261" s="57">
        <f t="shared" si="22"/>
        <v>0.017483040074648983</v>
      </c>
      <c r="E261" s="58">
        <f t="shared" si="23"/>
        <v>0.0003209659863836617</v>
      </c>
      <c r="F261" s="2">
        <f t="shared" si="24"/>
        <v>0.0006419417320990412</v>
      </c>
      <c r="G261" s="2">
        <f t="shared" si="25"/>
        <v>-0.00010965296583886897</v>
      </c>
      <c r="H261" s="2">
        <f t="shared" si="26"/>
        <v>2.4936160173949306E-05</v>
      </c>
      <c r="I261" s="13">
        <f t="shared" si="27"/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</row>
    <row r="262" spans="1:243" ht="13.5">
      <c r="A262" s="2"/>
      <c r="B262" s="12">
        <v>248</v>
      </c>
      <c r="C262" s="15">
        <f t="shared" si="21"/>
        <v>4.328416544945937</v>
      </c>
      <c r="D262" s="57">
        <f t="shared" si="22"/>
        <v>0.016450154369122522</v>
      </c>
      <c r="E262" s="58">
        <f t="shared" si="23"/>
        <v>0.0003209659863836617</v>
      </c>
      <c r="F262" s="2">
        <f t="shared" si="24"/>
        <v>0.0006419417320990412</v>
      </c>
      <c r="G262" s="2">
        <f t="shared" si="25"/>
        <v>-0.00010265974559697799</v>
      </c>
      <c r="H262" s="2">
        <f t="shared" si="26"/>
        <v>3.192938041584028E-05</v>
      </c>
      <c r="I262" s="13">
        <f t="shared" si="27"/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</row>
    <row r="263" spans="1:243" ht="13.5">
      <c r="A263" s="2"/>
      <c r="B263" s="12">
        <v>249</v>
      </c>
      <c r="C263" s="15">
        <f t="shared" si="21"/>
        <v>4.34586983746588</v>
      </c>
      <c r="D263" s="57">
        <f t="shared" si="22"/>
        <v>0.01553697361343194</v>
      </c>
      <c r="E263" s="58">
        <f t="shared" si="23"/>
        <v>0.0003209659863836617</v>
      </c>
      <c r="F263" s="2">
        <f t="shared" si="24"/>
        <v>0.0006419417320990412</v>
      </c>
      <c r="G263" s="2">
        <f t="shared" si="25"/>
        <v>-9.644495239991002E-05</v>
      </c>
      <c r="H263" s="2">
        <f t="shared" si="26"/>
        <v>3.814417361290825E-05</v>
      </c>
      <c r="I263" s="13">
        <f t="shared" si="27"/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</row>
    <row r="264" spans="1:243" ht="13.5">
      <c r="A264" s="2"/>
      <c r="B264" s="12">
        <v>250</v>
      </c>
      <c r="C264" s="15">
        <f t="shared" si="21"/>
        <v>4.363323129985823</v>
      </c>
      <c r="D264" s="57">
        <f t="shared" si="22"/>
        <v>0.01472409494787298</v>
      </c>
      <c r="E264" s="58">
        <f t="shared" si="23"/>
        <v>0.0003209659863836617</v>
      </c>
      <c r="F264" s="2">
        <f t="shared" si="24"/>
        <v>0.0006419417320990412</v>
      </c>
      <c r="G264" s="2">
        <f t="shared" si="25"/>
        <v>-9.088225656361804E-05</v>
      </c>
      <c r="H264" s="2">
        <f t="shared" si="26"/>
        <v>4.3706869449200236E-05</v>
      </c>
      <c r="I264" s="13">
        <f t="shared" si="27"/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</row>
    <row r="265" spans="1:243" ht="13.5">
      <c r="A265" s="2"/>
      <c r="B265" s="12">
        <v>251</v>
      </c>
      <c r="C265" s="15">
        <f t="shared" si="21"/>
        <v>4.380776422505767</v>
      </c>
      <c r="D265" s="57">
        <f t="shared" si="22"/>
        <v>0.013996096740594228</v>
      </c>
      <c r="E265" s="58">
        <f t="shared" si="23"/>
        <v>0.0003209659863836617</v>
      </c>
      <c r="F265" s="2">
        <f t="shared" si="24"/>
        <v>0.0006419417320990412</v>
      </c>
      <c r="G265" s="2">
        <f t="shared" si="25"/>
        <v>-8.587124019199255E-05</v>
      </c>
      <c r="H265" s="2">
        <f t="shared" si="26"/>
        <v>4.871788582082572E-05</v>
      </c>
      <c r="I265" s="13">
        <f t="shared" si="27"/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</row>
    <row r="266" spans="1:243" ht="13.5">
      <c r="A266" s="2"/>
      <c r="B266" s="12">
        <v>252</v>
      </c>
      <c r="C266" s="15">
        <f t="shared" si="21"/>
        <v>4.39822971502571</v>
      </c>
      <c r="D266" s="57">
        <f t="shared" si="22"/>
        <v>0.013340567458630008</v>
      </c>
      <c r="E266" s="58">
        <f t="shared" si="23"/>
        <v>0.0003209659863836617</v>
      </c>
      <c r="F266" s="2">
        <f t="shared" si="24"/>
        <v>0.0006419417320990412</v>
      </c>
      <c r="G266" s="2">
        <f t="shared" si="25"/>
        <v>-8.133107645136306E-05</v>
      </c>
      <c r="H266" s="2">
        <f t="shared" si="26"/>
        <v>5.325804956145521E-05</v>
      </c>
      <c r="I266" s="13">
        <f t="shared" si="27"/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</row>
    <row r="267" spans="1:243" ht="13.5">
      <c r="A267" s="2"/>
      <c r="B267" s="12">
        <v>253</v>
      </c>
      <c r="C267" s="15">
        <f t="shared" si="21"/>
        <v>4.4156830075456535</v>
      </c>
      <c r="D267" s="57">
        <f t="shared" si="22"/>
        <v>0.012747405581246311</v>
      </c>
      <c r="E267" s="58">
        <f t="shared" si="23"/>
        <v>0.0003209659863836617</v>
      </c>
      <c r="F267" s="2">
        <f t="shared" si="24"/>
        <v>0.0006419417320990412</v>
      </c>
      <c r="G267" s="2">
        <f t="shared" si="25"/>
        <v>-7.719597294930658E-05</v>
      </c>
      <c r="H267" s="2">
        <f t="shared" si="26"/>
        <v>5.739315306351169E-05</v>
      </c>
      <c r="I267" s="13">
        <f t="shared" si="27"/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</row>
    <row r="268" spans="1:243" ht="13.5">
      <c r="A268" s="2"/>
      <c r="B268" s="12">
        <v>254</v>
      </c>
      <c r="C268" s="15">
        <f t="shared" si="21"/>
        <v>4.4331363000655974</v>
      </c>
      <c r="D268" s="57">
        <f t="shared" si="22"/>
        <v>0.012208306222754622</v>
      </c>
      <c r="E268" s="58">
        <f t="shared" si="23"/>
        <v>0.0003209659863836617</v>
      </c>
      <c r="F268" s="2">
        <f t="shared" si="24"/>
        <v>0.0006419417320990412</v>
      </c>
      <c r="G268" s="2">
        <f t="shared" si="25"/>
        <v>-7.341183033293674E-05</v>
      </c>
      <c r="H268" s="2">
        <f t="shared" si="26"/>
        <v>6.117729567988153E-05</v>
      </c>
      <c r="I268" s="13">
        <f t="shared" si="27"/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</row>
    <row r="269" spans="1:243" ht="13.5">
      <c r="A269" s="2"/>
      <c r="B269" s="12">
        <v>255</v>
      </c>
      <c r="C269" s="15">
        <f t="shared" si="21"/>
        <v>4.4505895925855405</v>
      </c>
      <c r="D269" s="57">
        <f t="shared" si="22"/>
        <v>0.011716378843803579</v>
      </c>
      <c r="E269" s="58">
        <f t="shared" si="23"/>
        <v>0.0003209659863836617</v>
      </c>
      <c r="F269" s="2">
        <f t="shared" si="24"/>
        <v>0.0006419417320990412</v>
      </c>
      <c r="G269" s="2">
        <f t="shared" si="25"/>
        <v>-6.993375408959057E-05</v>
      </c>
      <c r="H269" s="2">
        <f t="shared" si="26"/>
        <v>6.46553719232277E-05</v>
      </c>
      <c r="I269" s="13">
        <f t="shared" si="27"/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</row>
    <row r="270" spans="1:243" ht="13.5">
      <c r="A270" s="2"/>
      <c r="B270" s="12">
        <v>256</v>
      </c>
      <c r="C270" s="15">
        <f t="shared" si="21"/>
        <v>4.468042885105484</v>
      </c>
      <c r="D270" s="57">
        <f t="shared" si="22"/>
        <v>0.011265858593813785</v>
      </c>
      <c r="E270" s="58">
        <f t="shared" si="23"/>
        <v>0.0003209659863836617</v>
      </c>
      <c r="F270" s="2">
        <f t="shared" si="24"/>
        <v>0.0006419417320990412</v>
      </c>
      <c r="G270" s="2">
        <f t="shared" si="25"/>
        <v>-6.672417575503964E-05</v>
      </c>
      <c r="H270" s="2">
        <f t="shared" si="26"/>
        <v>6.786495025777863E-05</v>
      </c>
      <c r="I270" s="13">
        <f t="shared" si="27"/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</row>
    <row r="271" spans="1:243" ht="13.5">
      <c r="A271" s="2"/>
      <c r="B271" s="12">
        <v>257</v>
      </c>
      <c r="C271" s="15">
        <f aca="true" t="shared" si="28" ref="C271:C334">B271/180*PI()</f>
        <v>4.485496177625427</v>
      </c>
      <c r="D271" s="57">
        <f aca="true" t="shared" si="29" ref="D271:D334">ABS((SIN($G$2)-SIN($G$2+$G$6))/(COS($G$2)*(COS($G$3-$C271+$G$4)-COS($G$3-$C271))))</f>
        <v>0.010851885579601357</v>
      </c>
      <c r="E271" s="58">
        <f aca="true" t="shared" si="30" ref="E271:E334">ASIN(SIN($G$2)-$D271*COS($G$2)*(COS($G$3-$C271+$G$4)-COS($G$3-$C271)))-$G$2</f>
        <v>0.0003209659863836617</v>
      </c>
      <c r="F271" s="2">
        <f aca="true" t="shared" si="31" ref="F271:F334">ABS($G$6-$E271)</f>
        <v>0.0006419417320990412</v>
      </c>
      <c r="G271" s="2">
        <f aca="true" t="shared" si="32" ref="G271:G334">ATAN((COS($G$2)*SIN($G$3+$G$4)-$D271*SIN($G$2)*(SIN($C271+$G$4)-SIN($C271)))/(COS($G$2)*COS($G$3+$G$4)-$D271*SIN($G$2)*(COS($C271+$G$4)-COS($C271))))-($G$3+$G$4)</f>
        <v>-6.375141622549929E-05</v>
      </c>
      <c r="H271" s="2">
        <f aca="true" t="shared" si="33" ref="H271:H334">ABS($G$5-$G271)</f>
        <v>7.083770978731898E-05</v>
      </c>
      <c r="I271" s="13">
        <f aca="true" t="shared" si="34" ref="I271:I334">IF($F271&lt;AVERAGE(F271:F631),H271,"")</f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</row>
    <row r="272" spans="1:243" ht="13.5">
      <c r="A272" s="2"/>
      <c r="B272" s="12">
        <v>258</v>
      </c>
      <c r="C272" s="15">
        <f t="shared" si="28"/>
        <v>4.50294947014537</v>
      </c>
      <c r="D272" s="57">
        <f t="shared" si="29"/>
        <v>0.01047033411589135</v>
      </c>
      <c r="E272" s="58">
        <f t="shared" si="30"/>
        <v>0.0003209659863836617</v>
      </c>
      <c r="F272" s="2">
        <f t="shared" si="31"/>
        <v>0.0006419417320990412</v>
      </c>
      <c r="G272" s="2">
        <f t="shared" si="32"/>
        <v>-6.0988574381526384E-05</v>
      </c>
      <c r="H272" s="2">
        <f t="shared" si="33"/>
        <v>7.360055163129189E-05</v>
      </c>
      <c r="I272" s="13">
        <f t="shared" si="34"/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</row>
    <row r="273" spans="1:243" ht="13.5">
      <c r="A273" s="2"/>
      <c r="B273" s="12">
        <v>259</v>
      </c>
      <c r="C273" s="15">
        <f t="shared" si="28"/>
        <v>4.520402762665314</v>
      </c>
      <c r="D273" s="57">
        <f t="shared" si="29"/>
        <v>0.010117679234022299</v>
      </c>
      <c r="E273" s="58">
        <f t="shared" si="30"/>
        <v>0.0003209659863836617</v>
      </c>
      <c r="F273" s="2">
        <f t="shared" si="31"/>
        <v>0.0006419417320990412</v>
      </c>
      <c r="G273" s="2">
        <f t="shared" si="32"/>
        <v>-5.841265820938357E-05</v>
      </c>
      <c r="H273" s="2">
        <f t="shared" si="33"/>
        <v>7.61764678034347E-05</v>
      </c>
      <c r="I273" s="13">
        <f t="shared" si="34"/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</row>
    <row r="274" spans="1:243" ht="13.5">
      <c r="A274" s="2"/>
      <c r="B274" s="12">
        <v>260</v>
      </c>
      <c r="C274" s="15">
        <f t="shared" si="28"/>
        <v>4.537856055185257</v>
      </c>
      <c r="D274" s="57">
        <f t="shared" si="29"/>
        <v>0.009790891296991783</v>
      </c>
      <c r="E274" s="58">
        <f t="shared" si="30"/>
        <v>0.0003209659863836617</v>
      </c>
      <c r="F274" s="2">
        <f t="shared" si="31"/>
        <v>0.0006419417320990412</v>
      </c>
      <c r="G274" s="2">
        <f t="shared" si="32"/>
        <v>-5.6003898855849776E-05</v>
      </c>
      <c r="H274" s="2">
        <f t="shared" si="33"/>
        <v>7.85852271569685E-05</v>
      </c>
      <c r="I274" s="13">
        <f t="shared" si="34"/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</row>
    <row r="275" spans="1:243" ht="13.5">
      <c r="A275" s="2"/>
      <c r="B275" s="12">
        <v>261</v>
      </c>
      <c r="C275" s="15">
        <f t="shared" si="28"/>
        <v>4.5553093477052</v>
      </c>
      <c r="D275" s="57">
        <f t="shared" si="29"/>
        <v>0.009487352051048729</v>
      </c>
      <c r="E275" s="58">
        <f t="shared" si="30"/>
        <v>0.0003209659863836617</v>
      </c>
      <c r="F275" s="2">
        <f t="shared" si="31"/>
        <v>0.0006419417320990412</v>
      </c>
      <c r="G275" s="2">
        <f t="shared" si="32"/>
        <v>-5.374520420142748E-05</v>
      </c>
      <c r="H275" s="2">
        <f t="shared" si="33"/>
        <v>8.08439218113908E-05</v>
      </c>
      <c r="I275" s="13">
        <f t="shared" si="34"/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</row>
    <row r="276" spans="1:243" ht="13.5">
      <c r="A276" s="2"/>
      <c r="B276" s="12">
        <v>262</v>
      </c>
      <c r="C276" s="15">
        <f t="shared" si="28"/>
        <v>4.572762640225143</v>
      </c>
      <c r="D276" s="57">
        <f t="shared" si="29"/>
        <v>0.009204787193623198</v>
      </c>
      <c r="E276" s="58">
        <f t="shared" si="30"/>
        <v>0.0003209659863836617</v>
      </c>
      <c r="F276" s="2">
        <f t="shared" si="31"/>
        <v>0.0006419417320990412</v>
      </c>
      <c r="G276" s="2">
        <f t="shared" si="32"/>
        <v>-5.1621719934002996E-05</v>
      </c>
      <c r="H276" s="2">
        <f t="shared" si="33"/>
        <v>8.296740607881527E-05</v>
      </c>
      <c r="I276" s="13">
        <f t="shared" si="34"/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</row>
    <row r="277" spans="1:243" ht="13.5">
      <c r="A277" s="2"/>
      <c r="B277" s="12">
        <v>263</v>
      </c>
      <c r="C277" s="15">
        <f t="shared" si="28"/>
        <v>4.590215932745086</v>
      </c>
      <c r="D277" s="57">
        <f t="shared" si="29"/>
        <v>0.008941211787053736</v>
      </c>
      <c r="E277" s="58">
        <f t="shared" si="30"/>
        <v>0.0003209659863836617</v>
      </c>
      <c r="F277" s="2">
        <f t="shared" si="31"/>
        <v>0.0006419417320990412</v>
      </c>
      <c r="G277" s="2">
        <f t="shared" si="32"/>
        <v>-4.9620474226519384E-05</v>
      </c>
      <c r="H277" s="2">
        <f t="shared" si="33"/>
        <v>8.496865178629889E-05</v>
      </c>
      <c r="I277" s="13">
        <f t="shared" si="34"/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</row>
    <row r="278" spans="1:243" ht="13.5">
      <c r="A278" s="2"/>
      <c r="B278" s="12">
        <v>264</v>
      </c>
      <c r="C278" s="15">
        <f t="shared" si="28"/>
        <v>4.607669225265029</v>
      </c>
      <c r="D278" s="57">
        <f t="shared" si="29"/>
        <v>0.008694885751156326</v>
      </c>
      <c r="E278" s="58">
        <f t="shared" si="30"/>
        <v>0.0003209659863836617</v>
      </c>
      <c r="F278" s="2">
        <f t="shared" si="31"/>
        <v>0.0006419417320990412</v>
      </c>
      <c r="G278" s="2">
        <f t="shared" si="32"/>
        <v>-4.773008801528533E-05</v>
      </c>
      <c r="H278" s="2">
        <f t="shared" si="33"/>
        <v>8.685903799753294E-05</v>
      </c>
      <c r="I278" s="13">
        <f t="shared" si="34"/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</row>
    <row r="279" spans="1:243" ht="13.5">
      <c r="A279" s="2"/>
      <c r="B279" s="12">
        <v>265</v>
      </c>
      <c r="C279" s="15">
        <f t="shared" si="28"/>
        <v>4.625122517784973</v>
      </c>
      <c r="D279" s="57">
        <f t="shared" si="29"/>
        <v>0.008464277328490035</v>
      </c>
      <c r="E279" s="58">
        <f t="shared" si="30"/>
        <v>0.0003209659863836617</v>
      </c>
      <c r="F279" s="2">
        <f t="shared" si="31"/>
        <v>0.0006419417320990412</v>
      </c>
      <c r="G279" s="2">
        <f t="shared" si="32"/>
        <v>-4.594053716544533E-05</v>
      </c>
      <c r="H279" s="2">
        <f t="shared" si="33"/>
        <v>8.864858884737294E-05</v>
      </c>
      <c r="I279" s="13">
        <f t="shared" si="34"/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</row>
    <row r="280" spans="1:243" ht="13.5">
      <c r="A280" s="2"/>
      <c r="B280" s="12">
        <v>266</v>
      </c>
      <c r="C280" s="15">
        <f t="shared" si="28"/>
        <v>4.642575810304916</v>
      </c>
      <c r="D280" s="57">
        <f t="shared" si="29"/>
        <v>0.008248032904590506</v>
      </c>
      <c r="E280" s="58">
        <f t="shared" si="30"/>
        <v>0.0003209659863836617</v>
      </c>
      <c r="F280" s="2">
        <f t="shared" si="31"/>
        <v>0.0006419417320990412</v>
      </c>
      <c r="G280" s="2">
        <f t="shared" si="32"/>
        <v>-4.424295599880779E-05</v>
      </c>
      <c r="H280" s="2">
        <f t="shared" si="33"/>
        <v>9.034617001401048E-05</v>
      </c>
      <c r="I280" s="13">
        <f t="shared" si="34"/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</row>
    <row r="281" spans="1:243" ht="13.5">
      <c r="A281" s="2"/>
      <c r="B281" s="12">
        <v>267</v>
      </c>
      <c r="C281" s="15">
        <f t="shared" si="28"/>
        <v>4.66002910282486</v>
      </c>
      <c r="D281" s="57">
        <f t="shared" si="29"/>
        <v>0.008044951930026316</v>
      </c>
      <c r="E281" s="58">
        <f t="shared" si="30"/>
        <v>0.0003209659863836617</v>
      </c>
      <c r="F281" s="2">
        <f t="shared" si="31"/>
        <v>0.0006419417320990412</v>
      </c>
      <c r="G281" s="2">
        <f t="shared" si="32"/>
        <v>-4.262947402555728E-05</v>
      </c>
      <c r="H281" s="2">
        <f t="shared" si="33"/>
        <v>9.195965198726099E-05</v>
      </c>
      <c r="I281" s="13">
        <f t="shared" si="34"/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</row>
    <row r="282" spans="1:243" ht="13.5">
      <c r="A282" s="2"/>
      <c r="B282" s="12">
        <v>268</v>
      </c>
      <c r="C282" s="15">
        <f t="shared" si="28"/>
        <v>4.6774823953448035</v>
      </c>
      <c r="D282" s="57">
        <f t="shared" si="29"/>
        <v>0.00785396596581382</v>
      </c>
      <c r="E282" s="58">
        <f t="shared" si="30"/>
        <v>0.0003209659863836617</v>
      </c>
      <c r="F282" s="2">
        <f t="shared" si="31"/>
        <v>0.0006419417320990412</v>
      </c>
      <c r="G282" s="2">
        <f t="shared" si="32"/>
        <v>-4.1093079511722586E-05</v>
      </c>
      <c r="H282" s="2">
        <f t="shared" si="33"/>
        <v>9.349604650109569E-05</v>
      </c>
      <c r="I282" s="13">
        <f t="shared" si="34"/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</row>
    <row r="283" spans="1:243" ht="13.5">
      <c r="A283" s="2"/>
      <c r="B283" s="12">
        <v>269</v>
      </c>
      <c r="C283" s="15">
        <f t="shared" si="28"/>
        <v>4.694935687864747</v>
      </c>
      <c r="D283" s="57">
        <f t="shared" si="29"/>
        <v>0.0076741210824794745</v>
      </c>
      <c r="E283" s="58">
        <f t="shared" si="30"/>
        <v>0.0003209659863836617</v>
      </c>
      <c r="F283" s="2">
        <f t="shared" si="31"/>
        <v>0.0006419417320990412</v>
      </c>
      <c r="G283" s="2">
        <f t="shared" si="32"/>
        <v>-3.962750487152E-05</v>
      </c>
      <c r="H283" s="2">
        <f t="shared" si="33"/>
        <v>9.496162114129827E-05</v>
      </c>
      <c r="I283" s="13">
        <f t="shared" si="34"/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</row>
    <row r="284" spans="1:243" ht="13.5">
      <c r="A284" s="2"/>
      <c r="B284" s="12">
        <v>270</v>
      </c>
      <c r="C284" s="15">
        <f t="shared" si="28"/>
        <v>4.71238898038469</v>
      </c>
      <c r="D284" s="57">
        <f t="shared" si="29"/>
        <v>0.007504563003010509</v>
      </c>
      <c r="E284" s="58">
        <f t="shared" si="30"/>
        <v>0.0003209659863836617</v>
      </c>
      <c r="F284" s="2">
        <f t="shared" si="31"/>
        <v>0.0006419417320990412</v>
      </c>
      <c r="G284" s="2">
        <f t="shared" si="32"/>
        <v>-3.822712991785604E-05</v>
      </c>
      <c r="H284" s="2">
        <f t="shared" si="33"/>
        <v>9.636199609496223E-05</v>
      </c>
      <c r="I284" s="13">
        <f t="shared" si="34"/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</row>
    <row r="285" spans="1:243" ht="13.5">
      <c r="A285" s="2"/>
      <c r="B285" s="12">
        <v>271</v>
      </c>
      <c r="C285" s="15">
        <f t="shared" si="28"/>
        <v>4.729842272904633</v>
      </c>
      <c r="D285" s="57">
        <f t="shared" si="29"/>
        <v>0.0073445245034384566</v>
      </c>
      <c r="E285" s="58">
        <f t="shared" si="30"/>
        <v>0.0003209659863836617</v>
      </c>
      <c r="F285" s="2">
        <f t="shared" si="31"/>
        <v>0.0006419417320990412</v>
      </c>
      <c r="G285" s="2">
        <f t="shared" si="32"/>
        <v>-3.6886899805188555E-05</v>
      </c>
      <c r="H285" s="2">
        <f t="shared" si="33"/>
        <v>9.770222620762972E-05</v>
      </c>
      <c r="I285" s="13">
        <f t="shared" si="34"/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</row>
    <row r="286" spans="1:243" ht="13.5">
      <c r="A286" s="2"/>
      <c r="B286" s="12">
        <v>272</v>
      </c>
      <c r="C286" s="15">
        <f t="shared" si="28"/>
        <v>4.747295565424576</v>
      </c>
      <c r="D286" s="57">
        <f t="shared" si="29"/>
        <v>0.007193314680858902</v>
      </c>
      <c r="E286" s="58">
        <f t="shared" si="30"/>
        <v>0.0003209659863836617</v>
      </c>
      <c r="F286" s="2">
        <f t="shared" si="31"/>
        <v>0.0006419417320990412</v>
      </c>
      <c r="G286" s="2">
        <f t="shared" si="32"/>
        <v>-3.560225512422299E-05</v>
      </c>
      <c r="H286" s="2">
        <f t="shared" si="33"/>
        <v>9.898687088859528E-05</v>
      </c>
      <c r="I286" s="13">
        <f t="shared" si="34"/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</row>
    <row r="287" spans="1:243" ht="13.5">
      <c r="A287" s="2"/>
      <c r="B287" s="12">
        <v>273</v>
      </c>
      <c r="C287" s="15">
        <f t="shared" si="28"/>
        <v>4.764748857944519</v>
      </c>
      <c r="D287" s="57">
        <f t="shared" si="29"/>
        <v>0.0070503097739143365</v>
      </c>
      <c r="E287" s="58">
        <f t="shared" si="30"/>
        <v>0.0003209659863836617</v>
      </c>
      <c r="F287" s="2">
        <f t="shared" si="31"/>
        <v>0.0006419417320990412</v>
      </c>
      <c r="G287" s="2">
        <f t="shared" si="32"/>
        <v>-3.436907209819484E-05</v>
      </c>
      <c r="H287" s="2">
        <f t="shared" si="33"/>
        <v>0.00010022005391462343</v>
      </c>
      <c r="I287" s="13">
        <f t="shared" si="34"/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</row>
    <row r="288" spans="1:243" ht="13.5">
      <c r="A288" s="2"/>
      <c r="B288" s="12">
        <v>274</v>
      </c>
      <c r="C288" s="15">
        <f t="shared" si="28"/>
        <v>4.782202150464463</v>
      </c>
      <c r="D288" s="57">
        <f t="shared" si="29"/>
        <v>0.006914945280062606</v>
      </c>
      <c r="E288" s="58">
        <f t="shared" si="30"/>
        <v>0.0003209659863836617</v>
      </c>
      <c r="F288" s="2">
        <f t="shared" si="31"/>
        <v>0.0006419417320990412</v>
      </c>
      <c r="G288" s="2">
        <f t="shared" si="32"/>
        <v>-3.3183611219067544E-05</v>
      </c>
      <c r="H288" s="2">
        <f t="shared" si="33"/>
        <v>0.00010140551479375073</v>
      </c>
      <c r="I288" s="13">
        <f t="shared" si="34"/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</row>
    <row r="289" spans="1:243" ht="13.5">
      <c r="A289" s="2"/>
      <c r="B289" s="12">
        <v>275</v>
      </c>
      <c r="C289" s="15">
        <f t="shared" si="28"/>
        <v>4.799655442984406</v>
      </c>
      <c r="D289" s="57">
        <f t="shared" si="29"/>
        <v>0.006786709160978351</v>
      </c>
      <c r="E289" s="58">
        <f t="shared" si="30"/>
        <v>0.0003209659863836617</v>
      </c>
      <c r="F289" s="2">
        <f t="shared" si="31"/>
        <v>0.0006419417320990412</v>
      </c>
      <c r="G289" s="2">
        <f t="shared" si="32"/>
        <v>-3.2042472961735236E-05</v>
      </c>
      <c r="H289" s="2">
        <f t="shared" si="33"/>
        <v>0.00010254665305108304</v>
      </c>
      <c r="I289" s="13">
        <f t="shared" si="34"/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</row>
    <row r="290" spans="1:243" ht="13.5">
      <c r="A290" s="2"/>
      <c r="B290" s="12">
        <v>276</v>
      </c>
      <c r="C290" s="15">
        <f t="shared" si="28"/>
        <v>4.81710873550435</v>
      </c>
      <c r="D290" s="57">
        <f t="shared" si="29"/>
        <v>0.006665135964949355</v>
      </c>
      <c r="E290" s="58">
        <f t="shared" si="30"/>
        <v>0.0003209659863836617</v>
      </c>
      <c r="F290" s="2">
        <f t="shared" si="31"/>
        <v>0.0006419417320990412</v>
      </c>
      <c r="G290" s="2">
        <f t="shared" si="32"/>
        <v>-3.094255946534119E-05</v>
      </c>
      <c r="H290" s="2">
        <f t="shared" si="33"/>
        <v>0.00010364656654747708</v>
      </c>
      <c r="I290" s="13">
        <f t="shared" si="34"/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</row>
    <row r="291" spans="1:243" ht="13.5">
      <c r="A291" s="2"/>
      <c r="B291" s="12">
        <v>277</v>
      </c>
      <c r="C291" s="15">
        <f t="shared" si="28"/>
        <v>4.834562028024293</v>
      </c>
      <c r="D291" s="57">
        <f t="shared" si="29"/>
        <v>0.006549801725225115</v>
      </c>
      <c r="E291" s="58">
        <f t="shared" si="30"/>
        <v>0.0003209659863836617</v>
      </c>
      <c r="F291" s="2">
        <f t="shared" si="31"/>
        <v>0.0006419417320990412</v>
      </c>
      <c r="G291" s="2">
        <f t="shared" si="32"/>
        <v>-2.9881041261559105E-05</v>
      </c>
      <c r="H291" s="2">
        <f t="shared" si="33"/>
        <v>0.00010470808475125917</v>
      </c>
      <c r="I291" s="13">
        <f t="shared" si="34"/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</row>
    <row r="292" spans="1:243" ht="13.5">
      <c r="A292" s="2"/>
      <c r="B292" s="12">
        <v>278</v>
      </c>
      <c r="C292" s="15">
        <f t="shared" si="28"/>
        <v>4.852015320544236</v>
      </c>
      <c r="D292" s="57">
        <f t="shared" si="29"/>
        <v>0.006440319517542052</v>
      </c>
      <c r="E292" s="58">
        <f t="shared" si="30"/>
        <v>0.0003209659863836617</v>
      </c>
      <c r="F292" s="2">
        <f t="shared" si="31"/>
        <v>0.0006419417320990412</v>
      </c>
      <c r="G292" s="2">
        <f t="shared" si="32"/>
        <v>-2.885532829188797E-05</v>
      </c>
      <c r="H292" s="2">
        <f t="shared" si="33"/>
        <v>0.0001057337977209303</v>
      </c>
      <c r="I292" s="13">
        <f t="shared" si="34"/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</row>
    <row r="293" spans="1:243" ht="13.5">
      <c r="A293" s="2"/>
      <c r="B293" s="12">
        <v>279</v>
      </c>
      <c r="C293" s="15">
        <f t="shared" si="28"/>
        <v>4.869468613064179</v>
      </c>
      <c r="D293" s="57">
        <f t="shared" si="29"/>
        <v>0.006336335579722382</v>
      </c>
      <c r="E293" s="58">
        <f t="shared" si="30"/>
        <v>0.0003209659863836617</v>
      </c>
      <c r="F293" s="2">
        <f t="shared" si="31"/>
        <v>0.0006419417320990412</v>
      </c>
      <c r="G293" s="2">
        <f t="shared" si="32"/>
        <v>-2.786304457713662E-05</v>
      </c>
      <c r="H293" s="2">
        <f t="shared" si="33"/>
        <v>0.00010672608143568165</v>
      </c>
      <c r="I293" s="13">
        <f t="shared" si="34"/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</row>
    <row r="294" spans="1:243" ht="13.5">
      <c r="A294" s="2"/>
      <c r="B294" s="12">
        <v>280</v>
      </c>
      <c r="C294" s="15">
        <f t="shared" si="28"/>
        <v>4.886921905584122</v>
      </c>
      <c r="D294" s="57">
        <f t="shared" si="29"/>
        <v>0.006237525912263047</v>
      </c>
      <c r="E294" s="58">
        <f t="shared" si="30"/>
        <v>0.0003209659863836617</v>
      </c>
      <c r="F294" s="2">
        <f t="shared" si="31"/>
        <v>0.0006419417320990412</v>
      </c>
      <c r="G294" s="2">
        <f t="shared" si="32"/>
        <v>-2.6902006018958424E-05</v>
      </c>
      <c r="H294" s="2">
        <f t="shared" si="33"/>
        <v>0.00010768711999385985</v>
      </c>
      <c r="I294" s="13">
        <f t="shared" si="34"/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</row>
    <row r="295" spans="1:243" ht="13.5">
      <c r="A295" s="2"/>
      <c r="B295" s="12">
        <v>281</v>
      </c>
      <c r="C295" s="15">
        <f t="shared" si="28"/>
        <v>4.9043751981040655</v>
      </c>
      <c r="D295" s="57">
        <f t="shared" si="29"/>
        <v>0.006143593291939306</v>
      </c>
      <c r="E295" s="58">
        <f t="shared" si="30"/>
        <v>0.0003209659863836617</v>
      </c>
      <c r="F295" s="2">
        <f t="shared" si="31"/>
        <v>0.0006419417320990412</v>
      </c>
      <c r="G295" s="2">
        <f t="shared" si="32"/>
        <v>-2.5970200882685646E-05</v>
      </c>
      <c r="H295" s="2">
        <f t="shared" si="33"/>
        <v>0.00010861892513013263</v>
      </c>
      <c r="I295" s="13">
        <f t="shared" si="34"/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</row>
    <row r="296" spans="1:243" ht="13.5">
      <c r="A296" s="2"/>
      <c r="B296" s="12">
        <v>282</v>
      </c>
      <c r="C296" s="15">
        <f t="shared" si="28"/>
        <v>4.9218284906240095</v>
      </c>
      <c r="D296" s="57">
        <f t="shared" si="29"/>
        <v>0.006054264641219068</v>
      </c>
      <c r="E296" s="58">
        <f t="shared" si="30"/>
        <v>0.0003209659863836617</v>
      </c>
      <c r="F296" s="2">
        <f t="shared" si="31"/>
        <v>0.0006419417320990412</v>
      </c>
      <c r="G296" s="2">
        <f t="shared" si="32"/>
        <v>-2.5065772593424462E-05</v>
      </c>
      <c r="H296" s="2">
        <f t="shared" si="33"/>
        <v>0.00010952335341939381</v>
      </c>
      <c r="I296" s="13">
        <f t="shared" si="34"/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</row>
    <row r="297" spans="1:243" ht="13.5">
      <c r="A297" s="2"/>
      <c r="B297" s="12">
        <v>283</v>
      </c>
      <c r="C297" s="15">
        <f t="shared" si="28"/>
        <v>4.939281783143953</v>
      </c>
      <c r="D297" s="57">
        <f t="shared" si="29"/>
        <v>0.0059692887051739415</v>
      </c>
      <c r="E297" s="58">
        <f t="shared" si="30"/>
        <v>0.0003209659863836617</v>
      </c>
      <c r="F297" s="2">
        <f t="shared" si="31"/>
        <v>0.0006419417320990412</v>
      </c>
      <c r="G297" s="2">
        <f t="shared" si="32"/>
        <v>-2.4187004531217582E-05</v>
      </c>
      <c r="H297" s="2">
        <f t="shared" si="33"/>
        <v>0.00011040212148160069</v>
      </c>
      <c r="I297" s="13">
        <f t="shared" si="34"/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</row>
    <row r="298" spans="1:243" ht="13.5">
      <c r="A298" s="2"/>
      <c r="B298" s="12">
        <v>284</v>
      </c>
      <c r="C298" s="15">
        <f t="shared" si="28"/>
        <v>4.956735075663896</v>
      </c>
      <c r="D298" s="57">
        <f t="shared" si="29"/>
        <v>0.005888433994938033</v>
      </c>
      <c r="E298" s="58">
        <f t="shared" si="30"/>
        <v>0.0003209659863836617</v>
      </c>
      <c r="F298" s="2">
        <f t="shared" si="31"/>
        <v>0.0006419417320990412</v>
      </c>
      <c r="G298" s="2">
        <f t="shared" si="32"/>
        <v>-2.33323065558233E-05</v>
      </c>
      <c r="H298" s="2">
        <f t="shared" si="33"/>
        <v>0.00011125681945699497</v>
      </c>
      <c r="I298" s="13">
        <f t="shared" si="34"/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</row>
    <row r="299" spans="1:243" ht="13.5">
      <c r="A299" s="2"/>
      <c r="B299" s="12">
        <v>285</v>
      </c>
      <c r="C299" s="15">
        <f t="shared" si="28"/>
        <v>4.974188368183839</v>
      </c>
      <c r="D299" s="57">
        <f t="shared" si="29"/>
        <v>0.005811486962892814</v>
      </c>
      <c r="E299" s="58">
        <f t="shared" si="30"/>
        <v>0.0003209659863836617</v>
      </c>
      <c r="F299" s="2">
        <f t="shared" si="31"/>
        <v>0.0006419417320990412</v>
      </c>
      <c r="G299" s="2">
        <f t="shared" si="32"/>
        <v>-2.2500203036290856E-05</v>
      </c>
      <c r="H299" s="2">
        <f t="shared" si="33"/>
        <v>0.00011208892297652742</v>
      </c>
      <c r="I299" s="13">
        <f t="shared" si="34"/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</row>
    <row r="300" spans="1:243" ht="13.5">
      <c r="A300" s="2"/>
      <c r="B300" s="12">
        <v>286</v>
      </c>
      <c r="C300" s="15">
        <f t="shared" si="28"/>
        <v>4.991641660703782</v>
      </c>
      <c r="D300" s="57">
        <f t="shared" si="29"/>
        <v>0.005738250379871295</v>
      </c>
      <c r="E300" s="58">
        <f t="shared" si="30"/>
        <v>0.0003209659863836617</v>
      </c>
      <c r="F300" s="2">
        <f t="shared" si="31"/>
        <v>0.0006419417320990412</v>
      </c>
      <c r="G300" s="2">
        <f t="shared" si="32"/>
        <v>-2.1689322190598936E-05</v>
      </c>
      <c r="H300" s="2">
        <f t="shared" si="33"/>
        <v>0.00011289980382221933</v>
      </c>
      <c r="I300" s="13">
        <f t="shared" si="34"/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</row>
    <row r="301" spans="1:243" ht="13.5">
      <c r="A301" s="2"/>
      <c r="B301" s="12">
        <v>287</v>
      </c>
      <c r="C301" s="15">
        <f t="shared" si="28"/>
        <v>5.009094953223726</v>
      </c>
      <c r="D301" s="57">
        <f t="shared" si="29"/>
        <v>0.005668541888960722</v>
      </c>
      <c r="E301" s="58">
        <f t="shared" si="30"/>
        <v>0.0003209659863836617</v>
      </c>
      <c r="F301" s="2">
        <f t="shared" si="31"/>
        <v>0.0006419417320990412</v>
      </c>
      <c r="G301" s="2">
        <f t="shared" si="32"/>
        <v>-2.0898386571155392E-05</v>
      </c>
      <c r="H301" s="2">
        <f t="shared" si="33"/>
        <v>0.00011369073944166288</v>
      </c>
      <c r="I301" s="13">
        <f t="shared" si="34"/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</row>
    <row r="302" spans="1:243" ht="13.5">
      <c r="A302" s="2"/>
      <c r="B302" s="12">
        <v>288</v>
      </c>
      <c r="C302" s="15">
        <f t="shared" si="28"/>
        <v>5.026548245743669</v>
      </c>
      <c r="D302" s="57">
        <f t="shared" si="29"/>
        <v>0.005602192714086385</v>
      </c>
      <c r="E302" s="58">
        <f t="shared" si="30"/>
        <v>0.0003209659863836617</v>
      </c>
      <c r="F302" s="2">
        <f t="shared" si="31"/>
        <v>0.0006419417320990412</v>
      </c>
      <c r="G302" s="2">
        <f t="shared" si="32"/>
        <v>-2.012620455182912E-05</v>
      </c>
      <c r="H302" s="2">
        <f t="shared" si="33"/>
        <v>0.00011446292146098915</v>
      </c>
      <c r="I302" s="13">
        <f t="shared" si="34"/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</row>
    <row r="303" spans="1:243" ht="13.5">
      <c r="A303" s="2"/>
      <c r="B303" s="12">
        <v>289</v>
      </c>
      <c r="C303" s="15">
        <f t="shared" si="28"/>
        <v>5.044001538263612</v>
      </c>
      <c r="D303" s="57">
        <f t="shared" si="29"/>
        <v>0.005539046504598956</v>
      </c>
      <c r="E303" s="58">
        <f t="shared" si="30"/>
        <v>0.0003209659863836617</v>
      </c>
      <c r="F303" s="2">
        <f t="shared" si="31"/>
        <v>0.0006419417320990412</v>
      </c>
      <c r="G303" s="2">
        <f t="shared" si="32"/>
        <v>-1.9371662696499037E-05</v>
      </c>
      <c r="H303" s="2">
        <f t="shared" si="33"/>
        <v>0.00011521746331631923</v>
      </c>
      <c r="I303" s="13">
        <f t="shared" si="34"/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</row>
    <row r="304" spans="1:243" ht="13.5">
      <c r="A304" s="2"/>
      <c r="B304" s="12">
        <v>290</v>
      </c>
      <c r="C304" s="15">
        <f t="shared" si="28"/>
        <v>5.061454830783556</v>
      </c>
      <c r="D304" s="57">
        <f t="shared" si="29"/>
        <v>0.00547895829965978</v>
      </c>
      <c r="E304" s="58">
        <f t="shared" si="30"/>
        <v>0.0003209659863836617</v>
      </c>
      <c r="F304" s="2">
        <f t="shared" si="31"/>
        <v>0.0006419417320990412</v>
      </c>
      <c r="G304" s="2">
        <f t="shared" si="32"/>
        <v>-1.8633718899763174E-05</v>
      </c>
      <c r="H304" s="2">
        <f t="shared" si="33"/>
        <v>0.0001159554071130551</v>
      </c>
      <c r="I304" s="13">
        <f t="shared" si="34"/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</row>
    <row r="305" spans="1:243" ht="13.5">
      <c r="A305" s="2"/>
      <c r="B305" s="12">
        <v>291</v>
      </c>
      <c r="C305" s="15">
        <f t="shared" si="28"/>
        <v>5.078908123303499</v>
      </c>
      <c r="D305" s="57">
        <f t="shared" si="29"/>
        <v>0.005421793598402657</v>
      </c>
      <c r="E305" s="58">
        <f t="shared" si="30"/>
        <v>0.0003209659863836617</v>
      </c>
      <c r="F305" s="2">
        <f t="shared" si="31"/>
        <v>0.0006419417320990412</v>
      </c>
      <c r="G305" s="2">
        <f t="shared" si="32"/>
        <v>-1.791139621309945E-05</v>
      </c>
      <c r="H305" s="2">
        <f t="shared" si="33"/>
        <v>0.00011667772979971882</v>
      </c>
      <c r="I305" s="13">
        <f t="shared" si="34"/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</row>
    <row r="306" spans="1:243" ht="13.5">
      <c r="A306" s="2"/>
      <c r="B306" s="12">
        <v>292</v>
      </c>
      <c r="C306" s="15">
        <f t="shared" si="28"/>
        <v>5.096361415823442</v>
      </c>
      <c r="D306" s="57">
        <f t="shared" si="29"/>
        <v>0.0053674275237087015</v>
      </c>
      <c r="E306" s="58">
        <f t="shared" si="30"/>
        <v>0.0003209659863836617</v>
      </c>
      <c r="F306" s="2">
        <f t="shared" si="31"/>
        <v>0.0006419417320990412</v>
      </c>
      <c r="G306" s="2">
        <f t="shared" si="32"/>
        <v>-1.7203777271990184E-05</v>
      </c>
      <c r="H306" s="2">
        <f t="shared" si="33"/>
        <v>0.00011738534874082809</v>
      </c>
      <c r="I306" s="13">
        <f t="shared" si="34"/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</row>
    <row r="307" spans="1:243" ht="13.5">
      <c r="A307" s="2"/>
      <c r="B307" s="12">
        <v>293</v>
      </c>
      <c r="C307" s="15">
        <f t="shared" si="28"/>
        <v>5.113814708343385</v>
      </c>
      <c r="D307" s="57">
        <f t="shared" si="29"/>
        <v>0.005315744069019358</v>
      </c>
      <c r="E307" s="58">
        <f t="shared" si="30"/>
        <v>0.0003209659863836617</v>
      </c>
      <c r="F307" s="2">
        <f t="shared" si="31"/>
        <v>0.0006419417320990412</v>
      </c>
      <c r="G307" s="2">
        <f t="shared" si="32"/>
        <v>-1.6509999259284314E-05</v>
      </c>
      <c r="H307" s="2">
        <f t="shared" si="33"/>
        <v>0.00011807912675353396</v>
      </c>
      <c r="I307" s="13">
        <f t="shared" si="34"/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</row>
    <row r="308" spans="1:243" ht="13.5">
      <c r="A308" s="2"/>
      <c r="B308" s="12">
        <v>294</v>
      </c>
      <c r="C308" s="15">
        <f t="shared" si="28"/>
        <v>5.1312680008633285</v>
      </c>
      <c r="D308" s="57">
        <f t="shared" si="29"/>
        <v>0.005266635418970734</v>
      </c>
      <c r="E308" s="58">
        <f t="shared" si="30"/>
        <v>0.0003209659863836617</v>
      </c>
      <c r="F308" s="2">
        <f t="shared" si="31"/>
        <v>0.0006419417320990412</v>
      </c>
      <c r="G308" s="2">
        <f t="shared" si="32"/>
        <v>-1.5829249339516238E-05</v>
      </c>
      <c r="H308" s="2">
        <f t="shared" si="33"/>
        <v>0.00011875987667330203</v>
      </c>
      <c r="I308" s="13">
        <f t="shared" si="34"/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</row>
    <row r="309" spans="1:243" ht="13.5">
      <c r="A309" s="2"/>
      <c r="B309" s="12">
        <v>295</v>
      </c>
      <c r="C309" s="15">
        <f t="shared" si="28"/>
        <v>5.148721293383272</v>
      </c>
      <c r="D309" s="57">
        <f t="shared" si="29"/>
        <v>0.005220001335800031</v>
      </c>
      <c r="E309" s="58">
        <f t="shared" si="30"/>
        <v>0.0003209659863836617</v>
      </c>
      <c r="F309" s="2">
        <f t="shared" si="31"/>
        <v>0.0006419417320990412</v>
      </c>
      <c r="G309" s="2">
        <f t="shared" si="32"/>
        <v>-1.516076051777393E-05</v>
      </c>
      <c r="H309" s="2">
        <f t="shared" si="33"/>
        <v>0.00011942836549504434</v>
      </c>
      <c r="I309" s="13">
        <f t="shared" si="34"/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</row>
    <row r="310" spans="1:243" ht="13.5">
      <c r="A310" s="2"/>
      <c r="B310" s="12">
        <v>296</v>
      </c>
      <c r="C310" s="15">
        <f t="shared" si="28"/>
        <v>5.1661745859032155</v>
      </c>
      <c r="D310" s="57">
        <f t="shared" si="29"/>
        <v>0.005175748604478926</v>
      </c>
      <c r="E310" s="58">
        <f t="shared" si="30"/>
        <v>0.0003209659863836617</v>
      </c>
      <c r="F310" s="2">
        <f t="shared" si="31"/>
        <v>0.0006419417320990412</v>
      </c>
      <c r="G310" s="2">
        <f t="shared" si="32"/>
        <v>-1.4503807869270524E-05</v>
      </c>
      <c r="H310" s="2">
        <f t="shared" si="33"/>
        <v>0.00012008531814354775</v>
      </c>
      <c r="I310" s="13">
        <f t="shared" si="34"/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</row>
    <row r="311" spans="1:243" ht="13.5">
      <c r="A311" s="2"/>
      <c r="B311" s="12">
        <v>297</v>
      </c>
      <c r="C311" s="15">
        <f t="shared" si="28"/>
        <v>5.183627878423159</v>
      </c>
      <c r="D311" s="57">
        <f t="shared" si="29"/>
        <v>0.0051337905303959165</v>
      </c>
      <c r="E311" s="58">
        <f t="shared" si="30"/>
        <v>0.0003209659863836617</v>
      </c>
      <c r="F311" s="2">
        <f t="shared" si="31"/>
        <v>0.0006419417320990412</v>
      </c>
      <c r="G311" s="2">
        <f t="shared" si="32"/>
        <v>-1.3857705106312679E-05</v>
      </c>
      <c r="H311" s="2">
        <f t="shared" si="33"/>
        <v>0.00012073142090650559</v>
      </c>
      <c r="I311" s="13">
        <f t="shared" si="34"/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</row>
    <row r="312" spans="1:243" ht="13.5">
      <c r="A312" s="2"/>
      <c r="B312" s="12">
        <v>298</v>
      </c>
      <c r="C312" s="15">
        <f t="shared" si="28"/>
        <v>5.201081170943102</v>
      </c>
      <c r="D312" s="57">
        <f t="shared" si="29"/>
        <v>0.005094046484159687</v>
      </c>
      <c r="E312" s="58">
        <f t="shared" si="30"/>
        <v>0.0003209659863836617</v>
      </c>
      <c r="F312" s="2">
        <f t="shared" si="31"/>
        <v>0.0006419417320990412</v>
      </c>
      <c r="G312" s="2">
        <f t="shared" si="32"/>
        <v>-1.3221801441143377E-05</v>
      </c>
      <c r="H312" s="2">
        <f t="shared" si="33"/>
        <v>0.0001213673245716749</v>
      </c>
      <c r="I312" s="13">
        <f t="shared" si="34"/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</row>
    <row r="313" spans="1:243" ht="13.5">
      <c r="A313" s="2"/>
      <c r="B313" s="12">
        <v>299</v>
      </c>
      <c r="C313" s="15">
        <f t="shared" si="28"/>
        <v>5.218534463463046</v>
      </c>
      <c r="D313" s="57">
        <f t="shared" si="29"/>
        <v>0.005056441488746164</v>
      </c>
      <c r="E313" s="58">
        <f t="shared" si="30"/>
        <v>0.0003209659863836617</v>
      </c>
      <c r="F313" s="2">
        <f t="shared" si="31"/>
        <v>0.0006419417320990412</v>
      </c>
      <c r="G313" s="2">
        <f t="shared" si="32"/>
        <v>-1.2595478715793362E-05</v>
      </c>
      <c r="H313" s="2">
        <f t="shared" si="33"/>
        <v>0.00012199364729702491</v>
      </c>
      <c r="I313" s="13">
        <f t="shared" si="34"/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</row>
    <row r="314" spans="1:243" ht="13.5">
      <c r="A314" s="2"/>
      <c r="B314" s="12">
        <v>300</v>
      </c>
      <c r="C314" s="15">
        <f t="shared" si="28"/>
        <v>5.235987755982989</v>
      </c>
      <c r="D314" s="57">
        <f t="shared" si="29"/>
        <v>0.005020905844777722</v>
      </c>
      <c r="E314" s="58">
        <f t="shared" si="30"/>
        <v>0.0003209659863836617</v>
      </c>
      <c r="F314" s="2">
        <f t="shared" si="31"/>
        <v>0.0006419417320990412</v>
      </c>
      <c r="G314" s="2">
        <f t="shared" si="32"/>
        <v>-1.1978148771629726E-05</v>
      </c>
      <c r="H314" s="2">
        <f t="shared" si="33"/>
        <v>0.00012261097724118854</v>
      </c>
      <c r="I314" s="13">
        <f t="shared" si="34"/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</row>
    <row r="315" spans="1:243" ht="13.5">
      <c r="A315" s="2"/>
      <c r="B315" s="12">
        <v>301</v>
      </c>
      <c r="C315" s="15">
        <f t="shared" si="28"/>
        <v>5.253441048502932</v>
      </c>
      <c r="D315" s="57">
        <f t="shared" si="29"/>
        <v>0.004987374790216023</v>
      </c>
      <c r="E315" s="58">
        <f t="shared" si="30"/>
        <v>0.0003209659863836617</v>
      </c>
      <c r="F315" s="2">
        <f t="shared" si="31"/>
        <v>0.0006419417320990412</v>
      </c>
      <c r="G315" s="2">
        <f t="shared" si="32"/>
        <v>-1.1369251030401983E-05</v>
      </c>
      <c r="H315" s="2">
        <f t="shared" si="33"/>
        <v>0.0001232198749824163</v>
      </c>
      <c r="I315" s="13">
        <f t="shared" si="34"/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</row>
    <row r="316" spans="1:243" ht="13.5">
      <c r="A316" s="2"/>
      <c r="B316" s="12">
        <v>302</v>
      </c>
      <c r="C316" s="15">
        <f t="shared" si="28"/>
        <v>5.270894341022875</v>
      </c>
      <c r="D316" s="57">
        <f t="shared" si="29"/>
        <v>0.004955788191180806</v>
      </c>
      <c r="E316" s="58">
        <f t="shared" si="30"/>
        <v>0.0003209659863836617</v>
      </c>
      <c r="F316" s="2">
        <f t="shared" si="31"/>
        <v>0.0006419417320990412</v>
      </c>
      <c r="G316" s="2">
        <f t="shared" si="32"/>
        <v>-1.0768250269022062E-05</v>
      </c>
      <c r="H316" s="2">
        <f t="shared" si="33"/>
        <v>0.0001238208757437962</v>
      </c>
      <c r="I316" s="13">
        <f t="shared" si="34"/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</row>
    <row r="317" spans="1:243" ht="13.5">
      <c r="A317" s="2"/>
      <c r="B317" s="12">
        <v>303</v>
      </c>
      <c r="C317" s="15">
        <f t="shared" si="28"/>
        <v>5.288347633542818</v>
      </c>
      <c r="D317" s="57">
        <f t="shared" si="29"/>
        <v>0.004926090260984269</v>
      </c>
      <c r="E317" s="58">
        <f t="shared" si="30"/>
        <v>0.0003209659863836617</v>
      </c>
      <c r="F317" s="2">
        <f t="shared" si="31"/>
        <v>0.0006419417320990412</v>
      </c>
      <c r="G317" s="2">
        <f t="shared" si="32"/>
        <v>-1.0174634564985574E-05</v>
      </c>
      <c r="H317" s="2">
        <f t="shared" si="33"/>
        <v>0.0001244144914478327</v>
      </c>
      <c r="I317" s="13">
        <f t="shared" si="34"/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</row>
    <row r="318" spans="1:243" ht="13.5">
      <c r="A318" s="2"/>
      <c r="B318" s="12">
        <v>304</v>
      </c>
      <c r="C318" s="15">
        <f t="shared" si="28"/>
        <v>5.305800926062762</v>
      </c>
      <c r="D318" s="57">
        <f t="shared" si="29"/>
        <v>0.0048982293048019055</v>
      </c>
      <c r="E318" s="58">
        <f t="shared" si="30"/>
        <v>0.0003209659863836617</v>
      </c>
      <c r="F318" s="2">
        <f t="shared" si="31"/>
        <v>0.0006419417320990412</v>
      </c>
      <c r="G318" s="2">
        <f t="shared" si="32"/>
        <v>-9.587913396558179E-06</v>
      </c>
      <c r="H318" s="2">
        <f t="shared" si="33"/>
        <v>0.0001250012126162601</v>
      </c>
      <c r="I318" s="13">
        <f t="shared" si="34"/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</row>
    <row r="319" spans="1:243" ht="13.5">
      <c r="A319" s="2"/>
      <c r="B319" s="12">
        <v>305</v>
      </c>
      <c r="C319" s="15">
        <f t="shared" si="28"/>
        <v>5.323254218582705</v>
      </c>
      <c r="D319" s="57">
        <f t="shared" si="29"/>
        <v>0.004872157487692157</v>
      </c>
      <c r="E319" s="58">
        <f t="shared" si="30"/>
        <v>0.0003209659863836617</v>
      </c>
      <c r="F319" s="2">
        <f t="shared" si="31"/>
        <v>0.0006419417320990412</v>
      </c>
      <c r="G319" s="2">
        <f t="shared" si="32"/>
        <v>-9.007615882294928E-06</v>
      </c>
      <c r="H319" s="2">
        <f t="shared" si="33"/>
        <v>0.00012558151013052334</v>
      </c>
      <c r="I319" s="13">
        <f t="shared" si="34"/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</row>
    <row r="320" spans="1:243" ht="13.5">
      <c r="A320" s="2"/>
      <c r="B320" s="12">
        <v>306</v>
      </c>
      <c r="C320" s="15">
        <f t="shared" si="28"/>
        <v>5.340707511102648</v>
      </c>
      <c r="D320" s="57">
        <f t="shared" si="29"/>
        <v>0.004847830623934454</v>
      </c>
      <c r="E320" s="58">
        <f t="shared" si="30"/>
        <v>0.0003209659863836617</v>
      </c>
      <c r="F320" s="2">
        <f t="shared" si="31"/>
        <v>0.0006419417320990412</v>
      </c>
      <c r="G320" s="2">
        <f t="shared" si="32"/>
        <v>-8.433289143794376E-06</v>
      </c>
      <c r="H320" s="2">
        <f t="shared" si="33"/>
        <v>0.0001261558368690239</v>
      </c>
      <c r="I320" s="13">
        <f t="shared" si="34"/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</row>
    <row r="321" spans="1:243" ht="13.5">
      <c r="A321" s="2"/>
      <c r="B321" s="12">
        <v>307</v>
      </c>
      <c r="C321" s="15">
        <f t="shared" si="28"/>
        <v>5.358160803622591</v>
      </c>
      <c r="D321" s="57">
        <f t="shared" si="29"/>
        <v>0.004825207985882857</v>
      </c>
      <c r="E321" s="58">
        <f t="shared" si="30"/>
        <v>0.0003209659863836617</v>
      </c>
      <c r="F321" s="2">
        <f t="shared" si="31"/>
        <v>0.0006419417320990412</v>
      </c>
      <c r="G321" s="2">
        <f t="shared" si="32"/>
        <v>-7.864496781917474E-06</v>
      </c>
      <c r="H321" s="2">
        <f t="shared" si="33"/>
        <v>0.0001267246292309008</v>
      </c>
      <c r="I321" s="13">
        <f t="shared" si="34"/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</row>
    <row r="322" spans="1:243" ht="13.5">
      <c r="A322" s="2"/>
      <c r="B322" s="12">
        <v>308</v>
      </c>
      <c r="C322" s="15">
        <f t="shared" si="28"/>
        <v>5.3756140961425345</v>
      </c>
      <c r="D322" s="57">
        <f t="shared" si="29"/>
        <v>0.004804252130734105</v>
      </c>
      <c r="E322" s="58">
        <f t="shared" si="30"/>
        <v>0.0003209659863836617</v>
      </c>
      <c r="F322" s="2">
        <f t="shared" si="31"/>
        <v>0.0006419417320990412</v>
      </c>
      <c r="G322" s="2">
        <f t="shared" si="32"/>
        <v>-7.300817452260411E-06</v>
      </c>
      <c r="H322" s="2">
        <f t="shared" si="33"/>
        <v>0.00012728830856055786</v>
      </c>
      <c r="I322" s="13">
        <f t="shared" si="34"/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</row>
    <row r="323" spans="1:243" ht="13.5">
      <c r="A323" s="2"/>
      <c r="B323" s="12">
        <v>309</v>
      </c>
      <c r="C323" s="15">
        <f t="shared" si="28"/>
        <v>5.393067388662478</v>
      </c>
      <c r="D323" s="57">
        <f t="shared" si="29"/>
        <v>0.004784928743788659</v>
      </c>
      <c r="E323" s="58">
        <f t="shared" si="30"/>
        <v>0.0003209659863836617</v>
      </c>
      <c r="F323" s="2">
        <f t="shared" si="31"/>
        <v>0.0006419417320990412</v>
      </c>
      <c r="G323" s="2">
        <f t="shared" si="32"/>
        <v>-6.741843531443692E-06</v>
      </c>
      <c r="H323" s="2">
        <f t="shared" si="33"/>
        <v>0.00012784728248137458</v>
      </c>
      <c r="I323" s="13">
        <f t="shared" si="34"/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</row>
    <row r="324" spans="1:243" ht="13.5">
      <c r="A324" s="2"/>
      <c r="B324" s="12">
        <v>310</v>
      </c>
      <c r="C324" s="15">
        <f t="shared" si="28"/>
        <v>5.410520681182422</v>
      </c>
      <c r="D324" s="57">
        <f t="shared" si="29"/>
        <v>0.004767206496943337</v>
      </c>
      <c r="E324" s="58">
        <f t="shared" si="30"/>
        <v>0.0003209659863836617</v>
      </c>
      <c r="F324" s="2">
        <f t="shared" si="31"/>
        <v>0.0006419417320990412</v>
      </c>
      <c r="G324" s="2">
        <f t="shared" si="32"/>
        <v>-6.1871798636703446E-06</v>
      </c>
      <c r="H324" s="2">
        <f t="shared" si="33"/>
        <v>0.00012840194614914793</v>
      </c>
      <c r="I324" s="13">
        <f t="shared" si="34"/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</row>
    <row r="325" spans="1:243" ht="13.5">
      <c r="A325" s="2"/>
      <c r="B325" s="12">
        <v>311</v>
      </c>
      <c r="C325" s="15">
        <f t="shared" si="28"/>
        <v>5.427973973702365</v>
      </c>
      <c r="D325" s="57">
        <f t="shared" si="29"/>
        <v>0.004751056921297674</v>
      </c>
      <c r="E325" s="58">
        <f t="shared" si="30"/>
        <v>0.0003209659863836617</v>
      </c>
      <c r="F325" s="2">
        <f t="shared" si="31"/>
        <v>0.0006419417320990412</v>
      </c>
      <c r="G325" s="2">
        <f t="shared" si="32"/>
        <v>-5.63644258044782E-06</v>
      </c>
      <c r="H325" s="2">
        <f t="shared" si="33"/>
        <v>0.00012895268343237045</v>
      </c>
      <c r="I325" s="13">
        <f t="shared" si="34"/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</row>
    <row r="326" spans="1:243" ht="13.5">
      <c r="A326" s="2"/>
      <c r="B326" s="12">
        <v>312</v>
      </c>
      <c r="C326" s="15">
        <f t="shared" si="28"/>
        <v>5.445427266222309</v>
      </c>
      <c r="D326" s="57">
        <f t="shared" si="29"/>
        <v>0.004736454292884911</v>
      </c>
      <c r="E326" s="58">
        <f t="shared" si="30"/>
        <v>0.0003209659863836617</v>
      </c>
      <c r="F326" s="2">
        <f t="shared" si="31"/>
        <v>0.0006419417320990412</v>
      </c>
      <c r="G326" s="2">
        <f t="shared" si="32"/>
        <v>-5.089257982593409E-06</v>
      </c>
      <c r="H326" s="2">
        <f t="shared" si="33"/>
        <v>0.00012949986803022486</v>
      </c>
      <c r="I326" s="13">
        <f t="shared" si="34"/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</row>
    <row r="327" spans="1:243" ht="13.5">
      <c r="A327" s="2"/>
      <c r="B327" s="12">
        <v>313</v>
      </c>
      <c r="C327" s="15">
        <f t="shared" si="28"/>
        <v>5.462880558742252</v>
      </c>
      <c r="D327" s="57">
        <f t="shared" si="29"/>
        <v>0.004723375530654813</v>
      </c>
      <c r="E327" s="58">
        <f t="shared" si="30"/>
        <v>0.0003209659863836617</v>
      </c>
      <c r="F327" s="2">
        <f t="shared" si="31"/>
        <v>0.0006419417320990412</v>
      </c>
      <c r="G327" s="2">
        <f t="shared" si="32"/>
        <v>-4.545261481858631E-06</v>
      </c>
      <c r="H327" s="2">
        <f t="shared" si="33"/>
        <v>0.00013004386453095964</v>
      </c>
      <c r="I327" s="13">
        <f t="shared" si="34"/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</row>
    <row r="328" spans="1:243" ht="13.5">
      <c r="A328" s="2"/>
      <c r="B328" s="12">
        <v>314</v>
      </c>
      <c r="C328" s="15">
        <f t="shared" si="28"/>
        <v>5.480333851262195</v>
      </c>
      <c r="D328" s="57">
        <f t="shared" si="29"/>
        <v>0.004711800105940734</v>
      </c>
      <c r="E328" s="58">
        <f t="shared" si="30"/>
        <v>0.0003209659863836617</v>
      </c>
      <c r="F328" s="2">
        <f t="shared" si="31"/>
        <v>0.0006419417320990412</v>
      </c>
      <c r="G328" s="2">
        <f t="shared" si="32"/>
        <v>-4.0040965909593496E-06</v>
      </c>
      <c r="H328" s="2">
        <f t="shared" si="33"/>
        <v>0.00013058502942185892</v>
      </c>
      <c r="I328" s="13">
        <f t="shared" si="34"/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</row>
    <row r="329" spans="1:243" ht="13.5">
      <c r="A329" s="2"/>
      <c r="B329" s="12">
        <v>315</v>
      </c>
      <c r="C329" s="15">
        <f t="shared" si="28"/>
        <v>5.497787143782138</v>
      </c>
      <c r="D329" s="57">
        <f t="shared" si="29"/>
        <v>0.004701709962739257</v>
      </c>
      <c r="E329" s="58">
        <f t="shared" si="30"/>
        <v>0.0003209659863836617</v>
      </c>
      <c r="F329" s="2">
        <f t="shared" si="31"/>
        <v>0.0006419417320990412</v>
      </c>
      <c r="G329" s="2">
        <f t="shared" si="32"/>
        <v>-3.4654139600132083E-06</v>
      </c>
      <c r="H329" s="2">
        <f t="shared" si="33"/>
        <v>0.00013112371205280506</v>
      </c>
      <c r="I329" s="13">
        <f t="shared" si="34"/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</row>
    <row r="330" spans="1:243" ht="13.5">
      <c r="A330" s="2"/>
      <c r="B330" s="12">
        <v>316</v>
      </c>
      <c r="C330" s="15">
        <f t="shared" si="28"/>
        <v>5.515240436302081</v>
      </c>
      <c r="D330" s="57">
        <f t="shared" si="29"/>
        <v>0.004693089448218419</v>
      </c>
      <c r="E330" s="58">
        <f t="shared" si="30"/>
        <v>0.0003209659863836617</v>
      </c>
      <c r="F330" s="2">
        <f t="shared" si="31"/>
        <v>0.0006419417320990412</v>
      </c>
      <c r="G330" s="2">
        <f t="shared" si="32"/>
        <v>-2.9288704490593176E-06</v>
      </c>
      <c r="H330" s="2">
        <f t="shared" si="33"/>
        <v>0.00013166025556375895</v>
      </c>
      <c r="I330" s="13">
        <f t="shared" si="34"/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</row>
    <row r="331" spans="1:243" ht="13.5">
      <c r="A331" s="2"/>
      <c r="B331" s="12">
        <v>317</v>
      </c>
      <c r="C331" s="15">
        <f t="shared" si="28"/>
        <v>5.532693728822024</v>
      </c>
      <c r="D331" s="57">
        <f t="shared" si="29"/>
        <v>0.004685925252951261</v>
      </c>
      <c r="E331" s="58">
        <f t="shared" si="30"/>
        <v>0.0003209659863836617</v>
      </c>
      <c r="F331" s="2">
        <f t="shared" si="31"/>
        <v>0.0006419417320990412</v>
      </c>
      <c r="G331" s="2">
        <f t="shared" si="32"/>
        <v>-2.394128236660187E-06</v>
      </c>
      <c r="H331" s="2">
        <f t="shared" si="33"/>
        <v>0.00013219499777615808</v>
      </c>
      <c r="I331" s="13">
        <f t="shared" si="34"/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</row>
    <row r="332" spans="1:243" ht="13.5">
      <c r="A332" s="2"/>
      <c r="B332" s="12">
        <v>318</v>
      </c>
      <c r="C332" s="15">
        <f t="shared" si="28"/>
        <v>5.550147021341967</v>
      </c>
      <c r="D332" s="57">
        <f t="shared" si="29"/>
        <v>0.004680206360446326</v>
      </c>
      <c r="E332" s="58">
        <f t="shared" si="30"/>
        <v>0.0003209659863836617</v>
      </c>
      <c r="F332" s="2">
        <f t="shared" si="31"/>
        <v>0.0006419417320990412</v>
      </c>
      <c r="G332" s="2">
        <f t="shared" si="32"/>
        <v>-1.8608539550379888E-06</v>
      </c>
      <c r="H332" s="2">
        <f t="shared" si="33"/>
        <v>0.00013272827205778028</v>
      </c>
      <c r="I332" s="13">
        <f t="shared" si="34"/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</row>
    <row r="333" spans="1:243" ht="13.5">
      <c r="A333" s="2"/>
      <c r="B333" s="12">
        <v>319</v>
      </c>
      <c r="C333" s="15">
        <f t="shared" si="28"/>
        <v>5.567600313861911</v>
      </c>
      <c r="D333" s="57">
        <f t="shared" si="29"/>
        <v>0.004675924005616522</v>
      </c>
      <c r="E333" s="58">
        <f t="shared" si="30"/>
        <v>0.0003209659863836617</v>
      </c>
      <c r="F333" s="2">
        <f t="shared" si="31"/>
        <v>0.0006419417320990412</v>
      </c>
      <c r="G333" s="2">
        <f t="shared" si="32"/>
        <v>-1.32871784963573E-06</v>
      </c>
      <c r="H333" s="2">
        <f t="shared" si="33"/>
        <v>0.00013326040816318254</v>
      </c>
      <c r="I333" s="13">
        <f t="shared" si="34"/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</row>
    <row r="334" spans="1:243" ht="13.5">
      <c r="A334" s="2"/>
      <c r="B334" s="12">
        <v>320</v>
      </c>
      <c r="C334" s="15">
        <f t="shared" si="28"/>
        <v>5.585053606381854</v>
      </c>
      <c r="D334" s="57">
        <f t="shared" si="29"/>
        <v>0.004673071641893563</v>
      </c>
      <c r="E334" s="58">
        <f t="shared" si="30"/>
        <v>0.0003209659863836617</v>
      </c>
      <c r="F334" s="2">
        <f t="shared" si="31"/>
        <v>0.0006419417320990412</v>
      </c>
      <c r="G334" s="2">
        <f t="shared" si="32"/>
        <v>-7.973929566640336E-07</v>
      </c>
      <c r="H334" s="2">
        <f t="shared" si="33"/>
        <v>0.00013379173305615424</v>
      </c>
      <c r="I334" s="13">
        <f t="shared" si="34"/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</row>
    <row r="335" spans="1:243" ht="13.5">
      <c r="A335" s="2"/>
      <c r="B335" s="12">
        <v>321</v>
      </c>
      <c r="C335" s="15">
        <f aca="true" t="shared" si="35" ref="C335:C374">B335/180*PI()</f>
        <v>5.602506898901798</v>
      </c>
      <c r="D335" s="57">
        <f aca="true" t="shared" si="36" ref="D335:D374">ABS((SIN($G$2)-SIN($G$2+$G$6))/(COS($G$2)*(COS($G$3-$C335+$G$4)-COS($G$3-$C335))))</f>
        <v>0.00467164491675752</v>
      </c>
      <c r="E335" s="58">
        <f aca="true" t="shared" si="37" ref="E335:E374">ASIN(SIN($G$2)-$D335*COS($G$2)*(COS($G$3-$C335+$G$4)-COS($G$3-$C335)))-$G$2</f>
        <v>0.0003209659863836617</v>
      </c>
      <c r="F335" s="2">
        <f aca="true" t="shared" si="38" ref="F335:F374">ABS($G$6-$E335)</f>
        <v>0.0006419417320990412</v>
      </c>
      <c r="G335" s="2">
        <f aca="true" t="shared" si="39" ref="G335:G374">ATAN((COS($G$2)*SIN($G$3+$G$4)-$D335*SIN($G$2)*(SIN($C335+$G$4)-SIN($C335)))/(COS($G$2)*COS($G$3+$G$4)-$D335*SIN($G$2)*(COS($C335+$G$4)-COS($C335))))-($G$3+$G$4)</f>
        <v>-2.665542960800238E-07</v>
      </c>
      <c r="H335" s="2">
        <f aca="true" t="shared" si="40" ref="H335:H374">ABS($G$5-$G335)</f>
        <v>0.00013432257171673825</v>
      </c>
      <c r="I335" s="13">
        <f aca="true" t="shared" si="41" ref="I335:I374">IF($F335&lt;AVERAGE(F335:F695),H335,"")</f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</row>
    <row r="336" spans="1:243" ht="13.5">
      <c r="A336" s="2"/>
      <c r="B336" s="12">
        <v>322</v>
      </c>
      <c r="C336" s="15">
        <f t="shared" si="35"/>
        <v>5.619960191421741</v>
      </c>
      <c r="D336" s="57">
        <f t="shared" si="36"/>
        <v>0.004671641655510925</v>
      </c>
      <c r="E336" s="58">
        <f t="shared" si="37"/>
        <v>0.0003209659863836617</v>
      </c>
      <c r="F336" s="2">
        <f t="shared" si="38"/>
        <v>0.0006419417320990412</v>
      </c>
      <c r="G336" s="2">
        <f t="shared" si="39"/>
        <v>2.64121924775651E-07</v>
      </c>
      <c r="H336" s="2">
        <f t="shared" si="40"/>
        <v>0.00013485324793759392</v>
      </c>
      <c r="I336" s="13">
        <f t="shared" si="41"/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</row>
    <row r="337" spans="1:243" ht="13.5">
      <c r="A337" s="2"/>
      <c r="B337" s="12">
        <v>323</v>
      </c>
      <c r="C337" s="15">
        <f t="shared" si="35"/>
        <v>5.6374134839416845</v>
      </c>
      <c r="D337" s="57">
        <f t="shared" si="36"/>
        <v>0.004673061853184623</v>
      </c>
      <c r="E337" s="58">
        <f t="shared" si="37"/>
        <v>0.0003209659863836617</v>
      </c>
      <c r="F337" s="2">
        <f t="shared" si="38"/>
        <v>0.0006419417320990412</v>
      </c>
      <c r="G337" s="2">
        <f t="shared" si="39"/>
        <v>7.949591027678338E-07</v>
      </c>
      <c r="H337" s="2">
        <f t="shared" si="40"/>
        <v>0.0001353840851155861</v>
      </c>
      <c r="I337" s="13">
        <f t="shared" si="41"/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</row>
    <row r="338" spans="1:243" ht="13.5">
      <c r="A338" s="2"/>
      <c r="B338" s="12">
        <v>324</v>
      </c>
      <c r="C338" s="15">
        <f t="shared" si="35"/>
        <v>5.654866776461628</v>
      </c>
      <c r="D338" s="57">
        <f t="shared" si="36"/>
        <v>0.004675907674519287</v>
      </c>
      <c r="E338" s="58">
        <f t="shared" si="37"/>
        <v>0.0003209659863836617</v>
      </c>
      <c r="F338" s="2">
        <f t="shared" si="38"/>
        <v>0.0006419417320990412</v>
      </c>
      <c r="G338" s="2">
        <f t="shared" si="39"/>
        <v>1.3262810271141845E-06</v>
      </c>
      <c r="H338" s="2">
        <f t="shared" si="40"/>
        <v>0.00013591540703993246</v>
      </c>
      <c r="I338" s="13">
        <f t="shared" si="41"/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</row>
    <row r="339" spans="1:243" ht="13.5">
      <c r="A339" s="2"/>
      <c r="B339" s="12">
        <v>325</v>
      </c>
      <c r="C339" s="15">
        <f t="shared" si="35"/>
        <v>5.672320068981571</v>
      </c>
      <c r="D339" s="57">
        <f t="shared" si="36"/>
        <v>0.004680183462022462</v>
      </c>
      <c r="E339" s="58">
        <f t="shared" si="37"/>
        <v>0.0003209659863836617</v>
      </c>
      <c r="F339" s="2">
        <f t="shared" si="38"/>
        <v>0.0006419417320990412</v>
      </c>
      <c r="G339" s="2">
        <f t="shared" si="39"/>
        <v>1.8584126705301074E-06</v>
      </c>
      <c r="H339" s="2">
        <f t="shared" si="40"/>
        <v>0.00013644753868334838</v>
      </c>
      <c r="I339" s="13">
        <f t="shared" si="41"/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</row>
    <row r="340" spans="1:243" ht="13.5">
      <c r="A340" s="2"/>
      <c r="B340" s="12">
        <v>326</v>
      </c>
      <c r="C340" s="15">
        <f t="shared" si="35"/>
        <v>5.689773361501514</v>
      </c>
      <c r="D340" s="57">
        <f t="shared" si="36"/>
        <v>0.00468589575215699</v>
      </c>
      <c r="E340" s="58">
        <f t="shared" si="37"/>
        <v>0.0003209659863836617</v>
      </c>
      <c r="F340" s="2">
        <f t="shared" si="38"/>
        <v>0.0006419417320990412</v>
      </c>
      <c r="G340" s="2">
        <f t="shared" si="39"/>
        <v>2.3916809855917265E-06</v>
      </c>
      <c r="H340" s="2">
        <f t="shared" si="40"/>
        <v>0.00013698080699841</v>
      </c>
      <c r="I340" s="13">
        <f t="shared" si="41"/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</row>
    <row r="341" spans="1:243" ht="13.5">
      <c r="A341" s="2"/>
      <c r="B341" s="12">
        <v>327</v>
      </c>
      <c r="C341" s="15">
        <f t="shared" si="35"/>
        <v>5.707226654021458</v>
      </c>
      <c r="D341" s="57">
        <f t="shared" si="36"/>
        <v>0.004693053299773319</v>
      </c>
      <c r="E341" s="58">
        <f t="shared" si="37"/>
        <v>0.0003209659863836617</v>
      </c>
      <c r="F341" s="2">
        <f t="shared" si="38"/>
        <v>0.0006419417320990412</v>
      </c>
      <c r="G341" s="2">
        <f t="shared" si="39"/>
        <v>2.926415712756203E-06</v>
      </c>
      <c r="H341" s="2">
        <f t="shared" si="40"/>
        <v>0.00013751554172557447</v>
      </c>
      <c r="I341" s="13">
        <f t="shared" si="41"/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</row>
    <row r="342" spans="1:243" ht="13.5">
      <c r="A342" s="2"/>
      <c r="B342" s="12">
        <v>328</v>
      </c>
      <c r="C342" s="15">
        <f t="shared" si="35"/>
        <v>5.724679946541401</v>
      </c>
      <c r="D342" s="57">
        <f t="shared" si="36"/>
        <v>0.004701667110956011</v>
      </c>
      <c r="E342" s="58">
        <f t="shared" si="37"/>
        <v>0.0003209659863836617</v>
      </c>
      <c r="F342" s="2">
        <f t="shared" si="38"/>
        <v>0.0006419417320990412</v>
      </c>
      <c r="G342" s="2">
        <f t="shared" si="39"/>
        <v>3.4629502009275726E-06</v>
      </c>
      <c r="H342" s="2">
        <f t="shared" si="40"/>
        <v>0.00013805207621374584</v>
      </c>
      <c r="I342" s="13">
        <f t="shared" si="41"/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</row>
    <row r="343" spans="1:243" ht="13.5">
      <c r="A343" s="2"/>
      <c r="B343" s="12">
        <v>329</v>
      </c>
      <c r="C343" s="15">
        <f t="shared" si="35"/>
        <v>5.742133239061344</v>
      </c>
      <c r="D343" s="57">
        <f t="shared" si="36"/>
        <v>0.004711750484514643</v>
      </c>
      <c r="E343" s="58">
        <f t="shared" si="37"/>
        <v>0.0003209659863836617</v>
      </c>
      <c r="F343" s="2">
        <f t="shared" si="38"/>
        <v>0.0006419417320990412</v>
      </c>
      <c r="G343" s="2">
        <f t="shared" si="39"/>
        <v>4.001622249338865E-06</v>
      </c>
      <c r="H343" s="2">
        <f t="shared" si="40"/>
        <v>0.00013859074826215714</v>
      </c>
      <c r="I343" s="13">
        <f t="shared" si="41"/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</row>
    <row r="344" spans="1:243" ht="13.5">
      <c r="A344" s="2"/>
      <c r="B344" s="12">
        <v>330</v>
      </c>
      <c r="C344" s="15">
        <f t="shared" si="35"/>
        <v>5.759586531581287</v>
      </c>
      <c r="D344" s="57">
        <f t="shared" si="36"/>
        <v>0.00472331906241157</v>
      </c>
      <c r="E344" s="58">
        <f t="shared" si="37"/>
        <v>0.0003209659863836617</v>
      </c>
      <c r="F344" s="2">
        <f t="shared" si="38"/>
        <v>0.0006419417320990412</v>
      </c>
      <c r="G344" s="2">
        <f t="shared" si="39"/>
        <v>4.542774971416641E-06</v>
      </c>
      <c r="H344" s="2">
        <f t="shared" si="40"/>
        <v>0.0001391319009842349</v>
      </c>
      <c r="I344" s="13">
        <f t="shared" si="41"/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</row>
    <row r="345" spans="1:243" ht="13.5">
      <c r="A345" s="2"/>
      <c r="B345" s="12">
        <v>331</v>
      </c>
      <c r="C345" s="15">
        <f t="shared" si="35"/>
        <v>5.77703982410123</v>
      </c>
      <c r="D345" s="57">
        <f t="shared" si="36"/>
        <v>0.004736390889484841</v>
      </c>
      <c r="E345" s="58">
        <f t="shared" si="37"/>
        <v>0.0003209659863836617</v>
      </c>
      <c r="F345" s="2">
        <f t="shared" si="38"/>
        <v>0.0006419417320990412</v>
      </c>
      <c r="G345" s="2">
        <f t="shared" si="39"/>
        <v>5.086757686734167E-06</v>
      </c>
      <c r="H345" s="2">
        <f t="shared" si="40"/>
        <v>0.00013967588369955244</v>
      </c>
      <c r="I345" s="13">
        <f t="shared" si="41"/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</row>
    <row r="346" spans="1:243" ht="13.5">
      <c r="A346" s="2"/>
      <c r="B346" s="12">
        <v>332</v>
      </c>
      <c r="C346" s="15">
        <f t="shared" si="35"/>
        <v>5.794493116621174</v>
      </c>
      <c r="D346" s="57">
        <f t="shared" si="36"/>
        <v>0.004750986482894317</v>
      </c>
      <c r="E346" s="58">
        <f t="shared" si="37"/>
        <v>0.0003209659863836617</v>
      </c>
      <c r="F346" s="2">
        <f t="shared" si="38"/>
        <v>0.0006419417320990412</v>
      </c>
      <c r="G346" s="2">
        <f t="shared" si="39"/>
        <v>5.63392684738151E-06</v>
      </c>
      <c r="H346" s="2">
        <f t="shared" si="40"/>
        <v>0.00014022305286019978</v>
      </c>
      <c r="I346" s="13">
        <f t="shared" si="41"/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</row>
    <row r="347" spans="1:243" ht="13.5">
      <c r="A347" s="2"/>
      <c r="B347" s="12">
        <v>333</v>
      </c>
      <c r="C347" s="15">
        <f t="shared" si="35"/>
        <v>5.811946409141117</v>
      </c>
      <c r="D347" s="57">
        <f t="shared" si="36"/>
        <v>0.004767128911793881</v>
      </c>
      <c r="E347" s="58">
        <f t="shared" si="37"/>
        <v>0.0003209659863836617</v>
      </c>
      <c r="F347" s="2">
        <f t="shared" si="38"/>
        <v>0.0006419417320990412</v>
      </c>
      <c r="G347" s="2">
        <f t="shared" si="39"/>
        <v>6.1846470026383216E-06</v>
      </c>
      <c r="H347" s="2">
        <f t="shared" si="40"/>
        <v>0.0001407737730154566</v>
      </c>
      <c r="I347" s="13">
        <f t="shared" si="41"/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</row>
    <row r="348" spans="1:243" ht="13.5">
      <c r="A348" s="2"/>
      <c r="B348" s="12">
        <v>334</v>
      </c>
      <c r="C348" s="15">
        <f t="shared" si="35"/>
        <v>5.82939970166106</v>
      </c>
      <c r="D348" s="57">
        <f t="shared" si="36"/>
        <v>0.004784843887813345</v>
      </c>
      <c r="E348" s="58">
        <f t="shared" si="37"/>
        <v>0.0003209659863836617</v>
      </c>
      <c r="F348" s="2">
        <f t="shared" si="38"/>
        <v>0.0006419417320990412</v>
      </c>
      <c r="G348" s="2">
        <f t="shared" si="39"/>
        <v>6.739291807056347E-06</v>
      </c>
      <c r="H348" s="2">
        <f t="shared" si="40"/>
        <v>0.00014132841781987462</v>
      </c>
      <c r="I348" s="13">
        <f t="shared" si="41"/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</row>
    <row r="349" spans="1:243" ht="13.5">
      <c r="A349" s="2"/>
      <c r="B349" s="12">
        <v>335</v>
      </c>
      <c r="C349" s="15">
        <f t="shared" si="35"/>
        <v>5.846852994181004</v>
      </c>
      <c r="D349" s="57">
        <f t="shared" si="36"/>
        <v>0.0048041598670213355</v>
      </c>
      <c r="E349" s="58">
        <f t="shared" si="37"/>
        <v>0.0003209659863836617</v>
      </c>
      <c r="F349" s="2">
        <f t="shared" si="38"/>
        <v>0.0006419417320990412</v>
      </c>
      <c r="G349" s="2">
        <f t="shared" si="39"/>
        <v>7.298245080389343E-06</v>
      </c>
      <c r="H349" s="2">
        <f t="shared" si="40"/>
        <v>0.00014188737109320761</v>
      </c>
      <c r="I349" s="13">
        <f t="shared" si="41"/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</row>
    <row r="350" spans="1:243" ht="13.5">
      <c r="A350" s="2"/>
      <c r="B350" s="12">
        <v>336</v>
      </c>
      <c r="C350" s="15">
        <f t="shared" si="35"/>
        <v>5.8643062867009474</v>
      </c>
      <c r="D350" s="57">
        <f t="shared" si="36"/>
        <v>0.004825108164136228</v>
      </c>
      <c r="E350" s="58">
        <f t="shared" si="37"/>
        <v>0.0003209659863836617</v>
      </c>
      <c r="F350" s="2">
        <f t="shared" si="38"/>
        <v>0.0006419417320990412</v>
      </c>
      <c r="G350" s="2">
        <f t="shared" si="39"/>
        <v>7.86190192381131E-06</v>
      </c>
      <c r="H350" s="2">
        <f t="shared" si="40"/>
        <v>0.00014245102793662958</v>
      </c>
      <c r="I350" s="13">
        <f t="shared" si="41"/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</row>
    <row r="351" spans="1:243" ht="13.5">
      <c r="A351" s="2"/>
      <c r="B351" s="12">
        <v>337</v>
      </c>
      <c r="C351" s="15">
        <f t="shared" si="35"/>
        <v>5.8817595792208905</v>
      </c>
      <c r="D351" s="57">
        <f t="shared" si="36"/>
        <v>0.004847723079857489</v>
      </c>
      <c r="E351" s="58">
        <f t="shared" si="37"/>
        <v>0.0003209659863836617</v>
      </c>
      <c r="F351" s="2">
        <f t="shared" si="38"/>
        <v>0.0006419417320990412</v>
      </c>
      <c r="G351" s="2">
        <f t="shared" si="39"/>
        <v>8.430669901082766E-06</v>
      </c>
      <c r="H351" s="2">
        <f t="shared" si="40"/>
        <v>0.00014301979591390104</v>
      </c>
      <c r="I351" s="13">
        <f t="shared" si="41"/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</row>
    <row r="352" spans="1:243" ht="13.5">
      <c r="A352" s="2"/>
      <c r="B352" s="12">
        <v>338</v>
      </c>
      <c r="C352" s="15">
        <f t="shared" si="35"/>
        <v>5.899212871740834</v>
      </c>
      <c r="D352" s="57">
        <f t="shared" si="36"/>
        <v>0.004872042042305888</v>
      </c>
      <c r="E352" s="58">
        <f t="shared" si="37"/>
        <v>0.0003209659863836617</v>
      </c>
      <c r="F352" s="2">
        <f t="shared" si="38"/>
        <v>0.0006419417320990412</v>
      </c>
      <c r="G352" s="2">
        <f t="shared" si="39"/>
        <v>9.004970290216185E-06</v>
      </c>
      <c r="H352" s="2">
        <f t="shared" si="40"/>
        <v>0.00014359409630303446</v>
      </c>
      <c r="I352" s="13">
        <f t="shared" si="41"/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</row>
    <row r="353" spans="1:243" ht="13.5">
      <c r="A353" s="2"/>
      <c r="B353" s="12">
        <v>339</v>
      </c>
      <c r="C353" s="15">
        <f t="shared" si="35"/>
        <v>5.916666164260777</v>
      </c>
      <c r="D353" s="57">
        <f t="shared" si="36"/>
        <v>0.004898105763689899</v>
      </c>
      <c r="E353" s="58">
        <f t="shared" si="37"/>
        <v>0.0003209659863836617</v>
      </c>
      <c r="F353" s="2">
        <f t="shared" si="38"/>
        <v>0.0006419417320990412</v>
      </c>
      <c r="G353" s="2">
        <f t="shared" si="39"/>
        <v>9.585239418741232E-06</v>
      </c>
      <c r="H353" s="2">
        <f t="shared" si="40"/>
        <v>0.0001441743654315595</v>
      </c>
      <c r="I353" s="13">
        <f t="shared" si="41"/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</row>
    <row r="354" spans="1:243" ht="13.5">
      <c r="A354" s="2"/>
      <c r="B354" s="12">
        <v>340</v>
      </c>
      <c r="C354" s="15">
        <f t="shared" si="35"/>
        <v>5.93411945678072</v>
      </c>
      <c r="D354" s="57">
        <f t="shared" si="36"/>
        <v>0.004925958413458931</v>
      </c>
      <c r="E354" s="58">
        <f t="shared" si="37"/>
        <v>0.0003209659863836617</v>
      </c>
      <c r="F354" s="2">
        <f t="shared" si="38"/>
        <v>0.0006419417320990412</v>
      </c>
      <c r="G354" s="2">
        <f t="shared" si="39"/>
        <v>1.0171930085789427E-05</v>
      </c>
      <c r="H354" s="2">
        <f t="shared" si="40"/>
        <v>0.0001447610560986077</v>
      </c>
      <c r="I354" s="13">
        <f t="shared" si="41"/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</row>
    <row r="355" spans="1:243" ht="13.5">
      <c r="A355" s="2"/>
      <c r="B355" s="12">
        <v>341</v>
      </c>
      <c r="C355" s="15">
        <f t="shared" si="35"/>
        <v>5.951572749300664</v>
      </c>
      <c r="D355" s="57">
        <f t="shared" si="36"/>
        <v>0.004955647809364085</v>
      </c>
      <c r="E355" s="58">
        <f t="shared" si="37"/>
        <v>0.0003209659863836617</v>
      </c>
      <c r="F355" s="2">
        <f t="shared" si="38"/>
        <v>0.0006419417320990412</v>
      </c>
      <c r="G355" s="2">
        <f t="shared" si="39"/>
        <v>1.0765513086874456E-05</v>
      </c>
      <c r="H355" s="2">
        <f t="shared" si="40"/>
        <v>0.00014535463909969273</v>
      </c>
      <c r="I355" s="13">
        <f t="shared" si="41"/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</row>
    <row r="356" spans="1:243" ht="13.5">
      <c r="A356" s="2"/>
      <c r="B356" s="12">
        <v>342</v>
      </c>
      <c r="C356" s="15">
        <f t="shared" si="35"/>
        <v>5.969026041820607</v>
      </c>
      <c r="D356" s="57">
        <f t="shared" si="36"/>
        <v>0.0049872256280267145</v>
      </c>
      <c r="E356" s="58">
        <f t="shared" si="37"/>
        <v>0.0003209659863836617</v>
      </c>
      <c r="F356" s="2">
        <f t="shared" si="38"/>
        <v>0.0006419417320990412</v>
      </c>
      <c r="G356" s="2">
        <f t="shared" si="39"/>
        <v>1.136647884958375E-05</v>
      </c>
      <c r="H356" s="2">
        <f t="shared" si="40"/>
        <v>0.00014595560486240202</v>
      </c>
      <c r="I356" s="13">
        <f t="shared" si="41"/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</row>
    <row r="357" spans="1:243" ht="13.5">
      <c r="A357" s="2"/>
      <c r="B357" s="12">
        <v>343</v>
      </c>
      <c r="C357" s="15">
        <f t="shared" si="35"/>
        <v>5.98647933434055</v>
      </c>
      <c r="D357" s="57">
        <f t="shared" si="36"/>
        <v>0.005020747636816598</v>
      </c>
      <c r="E357" s="58">
        <f t="shared" si="37"/>
        <v>0.0003209659863836617</v>
      </c>
      <c r="F357" s="2">
        <f t="shared" si="38"/>
        <v>0.0006419417320990412</v>
      </c>
      <c r="G357" s="2">
        <f t="shared" si="39"/>
        <v>1.1975339194281176E-05</v>
      </c>
      <c r="H357" s="2">
        <f t="shared" si="40"/>
        <v>0.00014656446520709945</v>
      </c>
      <c r="I357" s="13">
        <f t="shared" si="41"/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</row>
    <row r="358" spans="1:243" ht="13.5">
      <c r="A358" s="2"/>
      <c r="B358" s="12">
        <v>344</v>
      </c>
      <c r="C358" s="15">
        <f t="shared" si="35"/>
        <v>6.003932626860494</v>
      </c>
      <c r="D358" s="57">
        <f t="shared" si="36"/>
        <v>0.0050562739490691115</v>
      </c>
      <c r="E358" s="58">
        <f t="shared" si="37"/>
        <v>0.0003209659863836617</v>
      </c>
      <c r="F358" s="2">
        <f t="shared" si="38"/>
        <v>0.0006419417320990412</v>
      </c>
      <c r="G358" s="2">
        <f t="shared" si="39"/>
        <v>1.2592629232588415E-05</v>
      </c>
      <c r="H358" s="2">
        <f t="shared" si="40"/>
        <v>0.00014718175524540669</v>
      </c>
      <c r="I358" s="13">
        <f t="shared" si="41"/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</row>
    <row r="359" spans="1:243" ht="13.5">
      <c r="A359" s="2"/>
      <c r="B359" s="12">
        <v>345</v>
      </c>
      <c r="C359" s="15">
        <f t="shared" si="35"/>
        <v>6.021385919380437</v>
      </c>
      <c r="D359" s="57">
        <f t="shared" si="36"/>
        <v>0.005093869304927689</v>
      </c>
      <c r="E359" s="58">
        <f t="shared" si="37"/>
        <v>0.0003209659863836617</v>
      </c>
      <c r="F359" s="2">
        <f t="shared" si="38"/>
        <v>0.0006419417320990412</v>
      </c>
      <c r="G359" s="2">
        <f t="shared" si="39"/>
        <v>1.3218909421408576E-05</v>
      </c>
      <c r="H359" s="2">
        <f t="shared" si="40"/>
        <v>0.00014780803543422685</v>
      </c>
      <c r="I359" s="13">
        <f t="shared" si="41"/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</row>
    <row r="360" spans="1:243" ht="13.5">
      <c r="A360" s="2"/>
      <c r="B360" s="12">
        <v>346</v>
      </c>
      <c r="C360" s="15">
        <f t="shared" si="35"/>
        <v>6.03883921190038</v>
      </c>
      <c r="D360" s="57">
        <f t="shared" si="36"/>
        <v>0.005133603380389319</v>
      </c>
      <c r="E360" s="58">
        <f t="shared" si="37"/>
        <v>0.0003209659863836617</v>
      </c>
      <c r="F360" s="2">
        <f t="shared" si="38"/>
        <v>0.0006419417320990412</v>
      </c>
      <c r="G360" s="2">
        <f t="shared" si="39"/>
        <v>1.3854767788257227E-05</v>
      </c>
      <c r="H360" s="2">
        <f t="shared" si="40"/>
        <v>0.0001484438938010755</v>
      </c>
      <c r="I360" s="13">
        <f t="shared" si="41"/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</row>
    <row r="361" spans="1:243" ht="13.5">
      <c r="A361" s="2"/>
      <c r="B361" s="12">
        <v>347</v>
      </c>
      <c r="C361" s="15">
        <f t="shared" si="35"/>
        <v>6.056292504420323</v>
      </c>
      <c r="D361" s="57">
        <f t="shared" si="36"/>
        <v>0.005175551127461892</v>
      </c>
      <c r="E361" s="58">
        <f t="shared" si="37"/>
        <v>0.0003209659863836617</v>
      </c>
      <c r="F361" s="2">
        <f t="shared" si="38"/>
        <v>0.0006419417320990412</v>
      </c>
      <c r="G361" s="2">
        <f t="shared" si="39"/>
        <v>1.45008223471077E-05</v>
      </c>
      <c r="H361" s="2">
        <f t="shared" si="40"/>
        <v>0.00014908994835992597</v>
      </c>
      <c r="I361" s="13">
        <f t="shared" si="41"/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</row>
    <row r="362" spans="1:243" ht="13.5">
      <c r="A362" s="2"/>
      <c r="B362" s="12">
        <v>348</v>
      </c>
      <c r="C362" s="15">
        <f t="shared" si="35"/>
        <v>6.073745796940266</v>
      </c>
      <c r="D362" s="57">
        <f t="shared" si="36"/>
        <v>0.005219793148719102</v>
      </c>
      <c r="E362" s="58">
        <f t="shared" si="37"/>
        <v>0.0003209659863836617</v>
      </c>
      <c r="F362" s="2">
        <f t="shared" si="38"/>
        <v>0.0006419417320990412</v>
      </c>
      <c r="G362" s="2">
        <f t="shared" si="39"/>
        <v>1.5157723729952721E-05</v>
      </c>
      <c r="H362" s="2">
        <f t="shared" si="40"/>
        <v>0.000149746849742771</v>
      </c>
      <c r="I362" s="13">
        <f t="shared" si="41"/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</row>
    <row r="363" spans="1:243" ht="13.5">
      <c r="A363" s="2"/>
      <c r="B363" s="12">
        <v>349</v>
      </c>
      <c r="C363" s="15">
        <f t="shared" si="35"/>
        <v>6.09119908946021</v>
      </c>
      <c r="D363" s="57">
        <f t="shared" si="36"/>
        <v>0.005266416109969441</v>
      </c>
      <c r="E363" s="58">
        <f t="shared" si="37"/>
        <v>0.0003209659863836617</v>
      </c>
      <c r="F363" s="2">
        <f t="shared" si="38"/>
        <v>0.0006419417320990412</v>
      </c>
      <c r="G363" s="2">
        <f t="shared" si="39"/>
        <v>1.5826158055287642E-05</v>
      </c>
      <c r="H363" s="2">
        <f t="shared" si="40"/>
        <v>0.00015041528406810591</v>
      </c>
      <c r="I363" s="13">
        <f t="shared" si="41"/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</row>
    <row r="364" spans="1:243" ht="13.5">
      <c r="A364" s="2"/>
      <c r="B364" s="12">
        <v>350</v>
      </c>
      <c r="C364" s="15">
        <f t="shared" si="35"/>
        <v>6.1086523819801535</v>
      </c>
      <c r="D364" s="57">
        <f t="shared" si="36"/>
        <v>0.005315513195248306</v>
      </c>
      <c r="E364" s="58">
        <f t="shared" si="37"/>
        <v>0.0003209659863836617</v>
      </c>
      <c r="F364" s="2">
        <f t="shared" si="38"/>
        <v>0.0006419417320990412</v>
      </c>
      <c r="G364" s="2">
        <f t="shared" si="39"/>
        <v>1.6506850062492084E-05</v>
      </c>
      <c r="H364" s="2">
        <f t="shared" si="40"/>
        <v>0.00015109597607531036</v>
      </c>
      <c r="I364" s="13">
        <f t="shared" si="41"/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</row>
    <row r="365" spans="1:243" ht="13.5">
      <c r="A365" s="2"/>
      <c r="B365" s="12">
        <v>351</v>
      </c>
      <c r="C365" s="15">
        <f t="shared" si="35"/>
        <v>6.126105674500097</v>
      </c>
      <c r="D365" s="57">
        <f t="shared" si="36"/>
        <v>0.005367184608907842</v>
      </c>
      <c r="E365" s="58">
        <f t="shared" si="37"/>
        <v>0.0003209659863836617</v>
      </c>
      <c r="F365" s="2">
        <f t="shared" si="38"/>
        <v>0.0006419417320990412</v>
      </c>
      <c r="G365" s="2">
        <f t="shared" si="39"/>
        <v>1.7200566545971796E-05</v>
      </c>
      <c r="H365" s="2">
        <f t="shared" si="40"/>
        <v>0.00015178969255879007</v>
      </c>
      <c r="I365" s="13">
        <f t="shared" si="41"/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</row>
    <row r="366" spans="1:243" ht="13.5">
      <c r="A366" s="2"/>
      <c r="B366" s="12">
        <v>352</v>
      </c>
      <c r="C366" s="15">
        <f t="shared" si="35"/>
        <v>6.14355896702004</v>
      </c>
      <c r="D366" s="57">
        <f t="shared" si="36"/>
        <v>0.005421538130229228</v>
      </c>
      <c r="E366" s="58">
        <f t="shared" si="37"/>
        <v>0.0003209659863836617</v>
      </c>
      <c r="F366" s="2">
        <f t="shared" si="38"/>
        <v>0.0006419417320990412</v>
      </c>
      <c r="G366" s="2">
        <f t="shared" si="39"/>
        <v>1.7908120121590265E-05</v>
      </c>
      <c r="H366" s="2">
        <f t="shared" si="40"/>
        <v>0.00015249724613440854</v>
      </c>
      <c r="I366" s="13">
        <f t="shared" si="41"/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</row>
    <row r="367" spans="1:243" ht="13.5">
      <c r="A367" s="2"/>
      <c r="B367" s="12">
        <v>353</v>
      </c>
      <c r="C367" s="15">
        <f t="shared" si="35"/>
        <v>6.161012259539983</v>
      </c>
      <c r="D367" s="57">
        <f t="shared" si="36"/>
        <v>0.005478689726731755</v>
      </c>
      <c r="E367" s="58">
        <f t="shared" si="37"/>
        <v>0.0003209659863836617</v>
      </c>
      <c r="F367" s="2">
        <f t="shared" si="38"/>
        <v>0.0006419417320990412</v>
      </c>
      <c r="G367" s="2">
        <f t="shared" si="39"/>
        <v>1.8630373367467534E-05</v>
      </c>
      <c r="H367" s="2">
        <f t="shared" si="40"/>
        <v>0.0001532194993802858</v>
      </c>
      <c r="I367" s="13">
        <f t="shared" si="41"/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</row>
    <row r="368" spans="1:243" ht="13.5">
      <c r="A368" s="2"/>
      <c r="B368" s="12">
        <v>354</v>
      </c>
      <c r="C368" s="15">
        <f t="shared" si="35"/>
        <v>6.178465552059926</v>
      </c>
      <c r="D368" s="57">
        <f t="shared" si="36"/>
        <v>0.005538764233219439</v>
      </c>
      <c r="E368" s="58">
        <f t="shared" si="37"/>
        <v>0.0003209659863836617</v>
      </c>
      <c r="F368" s="2">
        <f t="shared" si="38"/>
        <v>0.0006419417320990412</v>
      </c>
      <c r="G368" s="2">
        <f t="shared" si="39"/>
        <v>1.936824338688581E-05</v>
      </c>
      <c r="H368" s="2">
        <f t="shared" si="40"/>
        <v>0.00015395736939970408</v>
      </c>
      <c r="I368" s="13">
        <f t="shared" si="41"/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</row>
    <row r="369" spans="1:243" ht="13.5">
      <c r="A369" s="2"/>
      <c r="B369" s="12">
        <v>355</v>
      </c>
      <c r="C369" s="15">
        <f t="shared" si="35"/>
        <v>6.19591884457987</v>
      </c>
      <c r="D369" s="57">
        <f t="shared" si="36"/>
        <v>0.005601896104609676</v>
      </c>
      <c r="E369" s="58">
        <f t="shared" si="37"/>
        <v>0.0003209659863836617</v>
      </c>
      <c r="F369" s="2">
        <f t="shared" si="38"/>
        <v>0.0006419417320990412</v>
      </c>
      <c r="G369" s="2">
        <f t="shared" si="39"/>
        <v>2.0122706843372917E-05</v>
      </c>
      <c r="H369" s="2">
        <f t="shared" si="40"/>
        <v>0.0001547118328561912</v>
      </c>
      <c r="I369" s="13">
        <f t="shared" si="41"/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</row>
    <row r="370" spans="1:243" ht="13.5">
      <c r="A370" s="2"/>
      <c r="B370" s="12">
        <v>356</v>
      </c>
      <c r="C370" s="15">
        <f t="shared" si="35"/>
        <v>6.213372137099813</v>
      </c>
      <c r="D370" s="57">
        <f t="shared" si="36"/>
        <v>0.00566823025175468</v>
      </c>
      <c r="E370" s="58">
        <f t="shared" si="37"/>
        <v>0.0003209659863836617</v>
      </c>
      <c r="F370" s="2">
        <f t="shared" si="38"/>
        <v>0.0006419417320990412</v>
      </c>
      <c r="G370" s="2">
        <f t="shared" si="39"/>
        <v>2.0894805529469984E-05</v>
      </c>
      <c r="H370" s="2">
        <f t="shared" si="40"/>
        <v>0.00015548393154228826</v>
      </c>
      <c r="I370" s="13">
        <f t="shared" si="41"/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</row>
    <row r="371" spans="1:243" ht="13.5">
      <c r="A371" s="2"/>
      <c r="B371" s="12">
        <v>357</v>
      </c>
      <c r="C371" s="15">
        <f t="shared" si="35"/>
        <v>6.230825429619757</v>
      </c>
      <c r="D371" s="57">
        <f t="shared" si="36"/>
        <v>0.0057379229708243475</v>
      </c>
      <c r="E371" s="58">
        <f t="shared" si="37"/>
        <v>0.0003209659863836617</v>
      </c>
      <c r="F371" s="2">
        <f t="shared" si="38"/>
        <v>0.0006419417320990412</v>
      </c>
      <c r="G371" s="2">
        <f t="shared" si="39"/>
        <v>2.1685652539793487E-05</v>
      </c>
      <c r="H371" s="2">
        <f t="shared" si="40"/>
        <v>0.00015627477855261176</v>
      </c>
      <c r="I371" s="13">
        <f t="shared" si="41"/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</row>
    <row r="372" spans="1:243" ht="13.5">
      <c r="A372" s="2"/>
      <c r="B372" s="12">
        <v>358</v>
      </c>
      <c r="C372" s="15">
        <f t="shared" si="35"/>
        <v>6.2482787221397</v>
      </c>
      <c r="D372" s="57">
        <f t="shared" si="36"/>
        <v>0.005811142978405597</v>
      </c>
      <c r="E372" s="58">
        <f t="shared" si="37"/>
        <v>0.0003209659863836617</v>
      </c>
      <c r="F372" s="2">
        <f t="shared" si="38"/>
        <v>0.0006419417320990412</v>
      </c>
      <c r="G372" s="2">
        <f t="shared" si="39"/>
        <v>2.2496439125219148E-05</v>
      </c>
      <c r="H372" s="2">
        <f t="shared" si="40"/>
        <v>0.00015708556513803742</v>
      </c>
      <c r="I372" s="13">
        <f t="shared" si="41"/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</row>
    <row r="373" spans="1:243" ht="13.5">
      <c r="A373" s="2"/>
      <c r="B373" s="12">
        <v>359</v>
      </c>
      <c r="C373" s="15">
        <f t="shared" si="35"/>
        <v>6.265732014659643</v>
      </c>
      <c r="D373" s="57">
        <f t="shared" si="36"/>
        <v>0.00588807256633086</v>
      </c>
      <c r="E373" s="58">
        <f t="shared" si="37"/>
        <v>0.0003209659863836617</v>
      </c>
      <c r="F373" s="2">
        <f t="shared" si="38"/>
        <v>0.0006419417320990412</v>
      </c>
      <c r="G373" s="2">
        <f t="shared" si="39"/>
        <v>2.332844232122433E-05</v>
      </c>
      <c r="H373" s="2">
        <f t="shared" si="40"/>
        <v>0.0001579175683340426</v>
      </c>
      <c r="I373" s="13">
        <f t="shared" si="41"/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</row>
    <row r="374" spans="1:243" ht="14.25" thickBot="1">
      <c r="A374" s="2"/>
      <c r="B374" s="9">
        <v>360</v>
      </c>
      <c r="C374" s="16">
        <f t="shared" si="35"/>
        <v>6.283185307179586</v>
      </c>
      <c r="D374" s="69">
        <f t="shared" si="36"/>
        <v>0.005968908892430171</v>
      </c>
      <c r="E374" s="59">
        <f t="shared" si="37"/>
        <v>0.0003209659863836617</v>
      </c>
      <c r="F374" s="10">
        <f t="shared" si="38"/>
        <v>0.0006419417320990412</v>
      </c>
      <c r="G374" s="10">
        <f t="shared" si="39"/>
        <v>2.418303345641526E-05</v>
      </c>
      <c r="H374" s="10">
        <f t="shared" si="40"/>
        <v>0.00015877215946923353</v>
      </c>
      <c r="I374" s="11">
        <f t="shared" si="41"/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</row>
    <row r="375" spans="1:243" ht="13.5">
      <c r="A375" s="2"/>
      <c r="D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</row>
    <row r="376" spans="1:243" ht="13.5">
      <c r="A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</row>
    <row r="377" spans="1:243" ht="13.5">
      <c r="A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</row>
    <row r="378" spans="1:243" ht="13.5">
      <c r="A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</row>
    <row r="379" spans="1:243" ht="13.5">
      <c r="A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</row>
    <row r="380" spans="1:243" ht="13.5">
      <c r="A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</row>
    <row r="381" spans="1:243" ht="13.5">
      <c r="A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</row>
    <row r="382" spans="1:243" ht="13.5">
      <c r="A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</row>
    <row r="383" spans="1:243" ht="13.5">
      <c r="A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</row>
    <row r="384" spans="1:243" ht="13.5">
      <c r="A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</row>
    <row r="385" spans="1:243" ht="13.5">
      <c r="A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</row>
    <row r="386" spans="1:243" ht="13.5">
      <c r="A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</row>
    <row r="387" spans="1:243" ht="13.5">
      <c r="A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</row>
    <row r="388" spans="1:243" ht="13.5">
      <c r="A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</row>
    <row r="389" spans="1:243" ht="13.5">
      <c r="A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</row>
    <row r="390" spans="1:243" ht="13.5">
      <c r="A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</row>
    <row r="391" spans="1:243" ht="13.5">
      <c r="A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</row>
    <row r="392" spans="1:243" ht="13.5">
      <c r="A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</row>
    <row r="393" spans="1:243" ht="13.5">
      <c r="A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</row>
    <row r="394" spans="1:243" ht="13.5">
      <c r="A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</row>
    <row r="395" spans="1:243" ht="13.5">
      <c r="A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</row>
    <row r="396" spans="1:243" ht="13.5">
      <c r="A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</row>
    <row r="397" spans="1:243" ht="13.5">
      <c r="A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</row>
    <row r="398" spans="1:243" ht="13.5">
      <c r="A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</row>
    <row r="399" spans="10:243" ht="13.5"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</row>
    <row r="400" spans="10:243" ht="13.5"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</row>
    <row r="401" spans="10:243" ht="13.5"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</row>
    <row r="402" spans="10:243" ht="13.5"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</row>
    <row r="403" spans="10:243" ht="13.5"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</row>
    <row r="404" spans="10:243" ht="13.5"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</row>
    <row r="405" spans="10:243" ht="13.5"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</row>
    <row r="406" spans="10:243" ht="13.5"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</row>
    <row r="407" spans="10:243" ht="13.5"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</row>
    <row r="408" spans="10:243" ht="13.5"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</row>
    <row r="409" spans="10:243" ht="13.5"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</row>
    <row r="410" spans="10:243" ht="13.5"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</row>
    <row r="411" spans="10:243" ht="13.5"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</row>
    <row r="412" spans="10:243" ht="13.5"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</row>
    <row r="413" spans="10:243" ht="13.5"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</row>
    <row r="414" spans="10:243" ht="13.5"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</row>
    <row r="415" spans="10:243" ht="13.5"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</row>
    <row r="416" spans="10:243" ht="13.5"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</row>
    <row r="417" spans="10:243" ht="13.5"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</row>
    <row r="418" spans="10:243" ht="13.5"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</row>
    <row r="419" spans="10:243" ht="13.5"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</row>
    <row r="420" spans="10:243" ht="13.5"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Okita</dc:creator>
  <cp:keywords/>
  <dc:description/>
  <cp:lastModifiedBy>Okita</cp:lastModifiedBy>
  <cp:lastPrinted>2008-02-28T10:18:15Z</cp:lastPrinted>
  <dcterms:created xsi:type="dcterms:W3CDTF">2008-02-27T06:21:50Z</dcterms:created>
  <dcterms:modified xsi:type="dcterms:W3CDTF">2008-03-06T09:22:40Z</dcterms:modified>
  <cp:category/>
  <cp:version/>
  <cp:contentType/>
  <cp:contentStatus/>
</cp:coreProperties>
</file>